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cenarios" state="visible" r:id="rId5"/>
    <sheet sheetId="3" name="Defects" state="visible" r:id="rId6"/>
    <sheet sheetId="4" name="Processes" state="visible" r:id="rId7"/>
    <sheet sheetId="5" name="Dashboard" state="visible" r:id="rId8"/>
  </sheets>
  <calcPr calcId="171027" fullCalcOnLoad="1"/>
</workbook>
</file>

<file path=xl/sharedStrings.xml><?xml version="1.0" encoding="utf-8"?>
<sst xmlns="http://schemas.openxmlformats.org/spreadsheetml/2006/main" count="204" uniqueCount="140">
  <si>
    <t>UAT Test Plan Template</t>
  </si>
  <si>
    <t>Purpose</t>
  </si>
  <si>
    <t>Track test scenarios by process, with testers, results, retests, defects and sign-off. Replace the synthetic sample with your own.</t>
  </si>
  <si>
    <t>Clean-room disclosure</t>
  </si>
  <si>
    <t>Clean-room disclosure: every formula, layout, instruction, and sample figure in this workbook was authored from scratch for Dynamics 365 Group. No vendor workbook, template, branding, or dataset was used. All figures are synthetic.</t>
  </si>
  <si>
    <t>What’s in this workbook</t>
  </si>
  <si>
    <t>Scenarios</t>
  </si>
  <si>
    <t>One row per test.</t>
  </si>
  <si>
    <t>Defects</t>
  </si>
  <si>
    <t>One row per defect.</t>
  </si>
  <si>
    <t>Processes</t>
  </si>
  <si>
    <t>Rollup by process.</t>
  </si>
  <si>
    <t>Dashboard</t>
  </si>
  <si>
    <t>Report date, threshold and headline numbers.</t>
  </si>
  <si>
    <t>How to use this workbook</t>
  </si>
  <si>
    <t>1. Enable Editing if Excel opens in Protected View.</t>
  </si>
  <si>
    <t>2. List your processes on Processes, each name once.</t>
  </si>
  <si>
    <t>3. Replace the sample tests on Scenarios. Every row needs a unique Scenario ID, a listed process, a planned date with no time and a priority.</t>
  </si>
  <si>
    <t>4. Log results as they come in, and log each defect on Defects with a severity and a status.</t>
  </si>
  <si>
    <t>5. Set the report date and the pass-rate threshold on Dashboard. The pass rate compares unrounded.</t>
  </si>
  <si>
    <t>6. Fix every Row check and Scenario check that is not OK. Ready for sign-off reads No until Data check reads OK.</t>
  </si>
  <si>
    <t>Colour legend</t>
  </si>
  <si>
    <t/>
  </si>
  <si>
    <t>Input — enter or edit your own data here</t>
  </si>
  <si>
    <t>Calculated — formula-driven, please do not overwrite</t>
  </si>
  <si>
    <t>Output — key result for reporting and dashboards</t>
  </si>
  <si>
    <t>Using this workbook in Google Sheets</t>
  </si>
  <si>
    <t>To use this workbook in Google Sheets: choose File &gt; Import &gt; Upload and pick Insert new sheet(s). Formatting can differ, so check the results, dropdowns and colours after import.</t>
  </si>
  <si>
    <t>Limitations</t>
  </si>
  <si>
    <t>Scenarios holds up to 499 rows, Defects up to 499 and Processes up to 20.</t>
  </si>
  <si>
    <t>Free template from Dynamics 365 Group: more free Dynamics 365 tools and templates →</t>
  </si>
  <si>
    <t>Scenario ID</t>
  </si>
  <si>
    <t>Process</t>
  </si>
  <si>
    <t>Scenario</t>
  </si>
  <si>
    <t>Tester</t>
  </si>
  <si>
    <t>Planned date</t>
  </si>
  <si>
    <t>Priority</t>
  </si>
  <si>
    <t>Run 1 result</t>
  </si>
  <si>
    <t>Retest result</t>
  </si>
  <si>
    <t>Sign-off</t>
  </si>
  <si>
    <t>Latest result</t>
  </si>
  <si>
    <t>Open defects</t>
  </si>
  <si>
    <t>Row check</t>
  </si>
  <si>
    <t>UAT-01</t>
  </si>
  <si>
    <t>Sales</t>
  </si>
  <si>
    <t>Create and confirm a sales order</t>
  </si>
  <si>
    <t>Sales ops</t>
  </si>
  <si>
    <t>Critical</t>
  </si>
  <si>
    <t>Pass</t>
  </si>
  <si>
    <t>Y</t>
  </si>
  <si>
    <t>UAT-02</t>
  </si>
  <si>
    <t>Credit limit hold and release</t>
  </si>
  <si>
    <t>Credit controller</t>
  </si>
  <si>
    <t>High</t>
  </si>
  <si>
    <t>Fail</t>
  </si>
  <si>
    <t>UAT-03</t>
  </si>
  <si>
    <t>Return order with credit note</t>
  </si>
  <si>
    <t>Medium</t>
  </si>
  <si>
    <t>N</t>
  </si>
  <si>
    <t>UAT-04</t>
  </si>
  <si>
    <t>Purchasing</t>
  </si>
  <si>
    <t>Purchase requisition approval</t>
  </si>
  <si>
    <t>Buyer</t>
  </si>
  <si>
    <t>UAT-05</t>
  </si>
  <si>
    <t>Three-way match and invoice post</t>
  </si>
  <si>
    <t>AP clerk</t>
  </si>
  <si>
    <t>UAT-06</t>
  </si>
  <si>
    <t>Vendor prepayment</t>
  </si>
  <si>
    <t>Blocked</t>
  </si>
  <si>
    <t>UAT-07</t>
  </si>
  <si>
    <t>Finance</t>
  </si>
  <si>
    <t>Month-end close checklist</t>
  </si>
  <si>
    <t>Controller</t>
  </si>
  <si>
    <t>UAT-08</t>
  </si>
  <si>
    <t>Bank reconciliation</t>
  </si>
  <si>
    <t>Accountant</t>
  </si>
  <si>
    <t>UAT-09</t>
  </si>
  <si>
    <t>Fixed asset acquisition</t>
  </si>
  <si>
    <t>UAT-10</t>
  </si>
  <si>
    <t>Inventory</t>
  </si>
  <si>
    <t>Receive purchase order to warehouse</t>
  </si>
  <si>
    <t>Warehouse lead</t>
  </si>
  <si>
    <t>UAT-11</t>
  </si>
  <si>
    <t>Cycle count and adjustment</t>
  </si>
  <si>
    <t>UAT-12</t>
  </si>
  <si>
    <t>Transfer order between sites</t>
  </si>
  <si>
    <t>Defect ID</t>
  </si>
  <si>
    <t>Severity</t>
  </si>
  <si>
    <t>Summary</t>
  </si>
  <si>
    <t>Status</t>
  </si>
  <si>
    <t>Scenario check</t>
  </si>
  <si>
    <t>D-01</t>
  </si>
  <si>
    <t>Hold not released after payment</t>
  </si>
  <si>
    <t>Closed</t>
  </si>
  <si>
    <t>D-02</t>
  </si>
  <si>
    <t>Credit note missing return reason</t>
  </si>
  <si>
    <t>Open</t>
  </si>
  <si>
    <t>D-03</t>
  </si>
  <si>
    <t>Bank statement import fails on CSV</t>
  </si>
  <si>
    <t>D-04</t>
  </si>
  <si>
    <t>Prepayment posting profile missing</t>
  </si>
  <si>
    <t>Fixed</t>
  </si>
  <si>
    <t>D-05</t>
  </si>
  <si>
    <t>Matching rule tolerance too strict</t>
  </si>
  <si>
    <t>Business process</t>
  </si>
  <si>
    <t>Executed</t>
  </si>
  <si>
    <t>Passed</t>
  </si>
  <si>
    <t>Pass rate</t>
  </si>
  <si>
    <t>Name check</t>
  </si>
  <si>
    <t>Report date</t>
  </si>
  <si>
    <t>Type the date of each report, with no time.</t>
  </si>
  <si>
    <t>Sign-off pass-rate threshold</t>
  </si>
  <si>
    <t>My practice, not a Microsoft figure. Compared unrounded.</t>
  </si>
  <si>
    <t>Test scenarios</t>
  </si>
  <si>
    <t>Rows with a Scenario ID. Every count uses the same rows.</t>
  </si>
  <si>
    <t>Latest result is not Not run.</t>
  </si>
  <si>
    <t>Latest result is Pass. A retest overrides run 1.</t>
  </si>
  <si>
    <t>Passed over executed, compared with the threshold unrounded.</t>
  </si>
  <si>
    <t>Latest result is Blocked.</t>
  </si>
  <si>
    <t>Open severity-1 defects</t>
  </si>
  <si>
    <t>Status is not Closed.</t>
  </si>
  <si>
    <t>Due but not run</t>
  </si>
  <si>
    <t>Planned by the report date, with no result.</t>
  </si>
  <si>
    <t>Ready for sign-off</t>
  </si>
  <si>
    <t>Yes only when every check passes and Data check reads OK.</t>
  </si>
  <si>
    <t>Processes row 2, under the name you gave it.</t>
  </si>
  <si>
    <t>Scenarios to date-check</t>
  </si>
  <si>
    <t>A planned date that is missing or holds a time.</t>
  </si>
  <si>
    <t>Process not listed</t>
  </si>
  <si>
    <t>Scenarios the process rollup cannot see.</t>
  </si>
  <si>
    <t>Defect rows to fix</t>
  </si>
  <si>
    <t>No ID, no single scenario, or a missing severity or status.</t>
  </si>
  <si>
    <t>Scenario IDs to fix</t>
  </si>
  <si>
    <t>A row with no Scenario ID, or a shared one.</t>
  </si>
  <si>
    <t>Duplicate process names</t>
  </si>
  <si>
    <t>Later rows with a process already listed.</t>
  </si>
  <si>
    <t>Inputs to check</t>
  </si>
  <si>
    <t>A missing priority, threshold or report date.</t>
  </si>
  <si>
    <t>Data check</t>
  </si>
  <si>
    <t>Sign-off reads No until this reads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</si>
</sst>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0">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164" fontId="0" fillId="2" borderId="1" xfId="0" applyNumberFormat="1" applyFill="1" applyBorder="1" applyAlignment="1">
      <alignment horizontal="center" vertical="center"/>
    </xf>
    <xf numFmtId="0" fontId="4" fillId="3" borderId="1" xfId="0" applyFont="1" applyFill="1" applyBorder="1" applyAlignment="1">
      <alignment horizontal="center" vertical="center"/>
    </xf>
    <xf numFmtId="3" fontId="0" fillId="3" borderId="1" xfId="0" applyNumberFormat="1" applyFill="1" applyBorder="1" applyAlignment="1">
      <alignment horizontal="center" vertical="center"/>
    </xf>
    <xf numFmtId="165" fontId="0" fillId="3" borderId="1" xfId="0" applyNumberFormat="1" applyFill="1" applyBorder="1" applyAlignment="1">
      <alignment horizontal="center" vertical="center"/>
    </xf>
    <xf numFmtId="0" fontId="1" fillId="0" borderId="0" xfId="0" applyFont="1"/>
    <xf numFmtId="0" fontId="4" fillId="0" borderId="0" xfId="0" applyFont="1" applyAlignment="1">
      <alignment vertical="center"/>
    </xf>
    <xf numFmtId="164" fontId="4" fillId="2" borderId="1" xfId="0" applyNumberFormat="1" applyFont="1" applyFill="1" applyBorder="1" applyAlignment="1">
      <alignment horizontal="center" vertical="center"/>
    </xf>
    <xf numFmtId="0" fontId="0" fillId="0" borderId="0" xfId="0" applyAlignment="1">
      <alignment vertical="center"/>
    </xf>
    <xf numFmtId="10" fontId="4" fillId="2" borderId="1" xfId="0" applyNumberFormat="1" applyFont="1" applyFill="1" applyBorder="1" applyAlignment="1">
      <alignment horizontal="center" vertical="center"/>
    </xf>
    <xf numFmtId="0" fontId="4" fillId="0" borderId="1" xfId="0" applyFont="1" applyBorder="1" applyAlignment="1">
      <alignment vertical="center"/>
    </xf>
    <xf numFmtId="3" fontId="4" fillId="4" borderId="1" xfId="0" applyNumberFormat="1" applyFont="1" applyFill="1" applyBorder="1" applyAlignment="1">
      <alignment horizontal="center" vertical="center"/>
    </xf>
    <xf numFmtId="0" fontId="0" fillId="0" borderId="1" xfId="0" applyBorder="1" applyAlignment="1">
      <alignment vertical="center"/>
    </xf>
    <xf numFmtId="10"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165" fontId="4" fillId="4" borderId="1" xfId="0" applyNumberFormat="1"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25">
    <dxf>
      <font>
        <b/>
        <color rgb="FF274E13"/>
      </font>
      <fill>
        <patternFill patternType="solid">
          <bgColor rgb="FFD9EAD3"/>
        </patternFill>
      </fill>
    </dxf>
    <dxf>
      <font>
        <b/>
        <color rgb="FF9C0006"/>
      </font>
      <fill>
        <patternFill patternType="solid">
          <bgColor rgb="FFF4C7C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274E13"/>
      </font>
      <fill>
        <patternFill patternType="solid">
          <bgColor rgb="FFD9EAD3"/>
        </patternFill>
      </fill>
    </dxf>
    <dxf>
      <font>
        <b/>
        <color rgb="FF9C0006"/>
      </font>
      <fill>
        <patternFill patternType="solid">
          <bgColor rgb="FFF4C7C3"/>
        </patternFill>
      </fill>
    </dxf>
    <dxf>
      <font>
        <b/>
        <color rgb="FF7F6000"/>
      </font>
      <fill>
        <patternFill patternType="solid">
          <bgColor rgb="FFFFE599"/>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9C0006"/>
      </font>
      <fill>
        <patternFill patternType="solid">
          <bgColor rgb="FFF4C7C3"/>
        </patternFill>
      </fill>
    </dxf>
    <dxf>
      <font>
        <b/>
        <color rgb="FF274E13"/>
      </font>
      <fill>
        <patternFill patternType="solid">
          <bgColor rgb="FFD9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ynamics365group.com/tools?utm_source=workbook&amp;utm_medium=in-file-cta&amp;utm_campaign=uat-test-plan-template"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ynamics365group.com/tools?utm_source=workbook&amp;utm_medium=in-file-cta&amp;utm_campaign=uat-test-plan-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3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30"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30" customHeight="1" spans="1:6" x14ac:dyDescent="0.25">
      <c r="A11" s="5" t="s">
        <v>8</v>
      </c>
      <c r="B11" s="5"/>
      <c r="C11" s="2" t="s">
        <v>9</v>
      </c>
      <c r="D11" s="2"/>
      <c r="E11" s="2"/>
      <c r="F11" s="2"/>
    </row>
    <row r="12" ht="30" customHeight="1" spans="1:6" x14ac:dyDescent="0.25">
      <c r="A12" s="5" t="s">
        <v>10</v>
      </c>
      <c r="B12" s="5"/>
      <c r="C12" s="2" t="s">
        <v>11</v>
      </c>
      <c r="D12" s="2"/>
      <c r="E12" s="2"/>
      <c r="F12" s="2"/>
    </row>
    <row r="13" ht="30"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30" customHeight="1" spans="1:6" x14ac:dyDescent="0.25">
      <c r="A18" s="2" t="s">
        <v>17</v>
      </c>
      <c r="B18" s="2"/>
      <c r="C18" s="2"/>
      <c r="D18" s="2"/>
      <c r="E18" s="2"/>
      <c r="F18" s="2"/>
    </row>
    <row r="19" ht="30" customHeight="1" spans="1:6" x14ac:dyDescent="0.25">
      <c r="A19" s="2" t="s">
        <v>18</v>
      </c>
      <c r="B19" s="2"/>
      <c r="C19" s="2"/>
      <c r="D19" s="2"/>
      <c r="E19" s="2"/>
      <c r="F19" s="2"/>
    </row>
    <row r="20" ht="30" customHeight="1" spans="1:6" x14ac:dyDescent="0.25">
      <c r="A20" s="2" t="s">
        <v>19</v>
      </c>
      <c r="B20" s="2"/>
      <c r="C20" s="2"/>
      <c r="D20" s="2"/>
      <c r="E20" s="2"/>
      <c r="F20" s="2"/>
    </row>
    <row r="21" ht="30" customHeight="1" spans="1:6" x14ac:dyDescent="0.25">
      <c r="A21" s="2" t="s">
        <v>20</v>
      </c>
      <c r="B21" s="2"/>
      <c r="C21" s="2"/>
      <c r="D21" s="2"/>
      <c r="E21" s="2"/>
      <c r="F21" s="2"/>
    </row>
    <row r="22" spans="1:6" x14ac:dyDescent="0.25">
      <c r="A22" s="2"/>
      <c r="B22" s="2"/>
      <c r="C22" s="2"/>
      <c r="D22" s="2"/>
      <c r="E22" s="2"/>
      <c r="F22" s="2"/>
    </row>
    <row r="23" spans="1:6" x14ac:dyDescent="0.25">
      <c r="A23" s="3" t="s">
        <v>21</v>
      </c>
      <c r="B23" s="3"/>
      <c r="C23" s="3"/>
      <c r="D23" s="3"/>
      <c r="E23" s="3"/>
      <c r="F23" s="3"/>
    </row>
    <row r="24" spans="1:6" x14ac:dyDescent="0.25">
      <c r="A24" s="5" t="s">
        <v>21</v>
      </c>
      <c r="B24" s="2"/>
      <c r="C24" s="2"/>
      <c r="D24" s="2"/>
      <c r="E24" s="2"/>
      <c r="F24" s="2"/>
    </row>
    <row r="25" spans="1:6" x14ac:dyDescent="0.25">
      <c r="A25" s="6" t="s">
        <v>22</v>
      </c>
      <c r="B25" s="7" t="s">
        <v>23</v>
      </c>
      <c r="C25" s="2"/>
      <c r="D25" s="2"/>
      <c r="E25" s="2"/>
      <c r="F25" s="2"/>
    </row>
    <row r="26" spans="1:6" x14ac:dyDescent="0.25">
      <c r="A26" s="8" t="s">
        <v>22</v>
      </c>
      <c r="B26" s="7" t="s">
        <v>24</v>
      </c>
      <c r="C26" s="2"/>
      <c r="D26" s="2"/>
      <c r="E26" s="2"/>
      <c r="F26" s="2"/>
    </row>
    <row r="27" spans="1:6" x14ac:dyDescent="0.25">
      <c r="A27" s="9" t="s">
        <v>22</v>
      </c>
      <c r="B27" s="7" t="s">
        <v>25</v>
      </c>
      <c r="C27" s="2"/>
      <c r="D27" s="2"/>
      <c r="E27" s="2"/>
      <c r="F27" s="2"/>
    </row>
    <row r="28" spans="1:6" x14ac:dyDescent="0.25">
      <c r="A28" s="2"/>
      <c r="B28" s="2"/>
      <c r="C28" s="2"/>
      <c r="D28" s="2"/>
      <c r="E28" s="2"/>
      <c r="F28" s="2"/>
    </row>
    <row r="29" spans="1:6" x14ac:dyDescent="0.25">
      <c r="A29" s="3" t="s">
        <v>26</v>
      </c>
      <c r="B29" s="3"/>
      <c r="C29" s="3"/>
      <c r="D29" s="3"/>
      <c r="E29" s="3"/>
      <c r="F29" s="3"/>
    </row>
    <row r="30" ht="30" customHeight="1" spans="1:6" x14ac:dyDescent="0.25">
      <c r="A30" s="2" t="s">
        <v>27</v>
      </c>
      <c r="B30" s="2"/>
      <c r="C30" s="2"/>
      <c r="D30" s="2"/>
      <c r="E30" s="2"/>
      <c r="F30" s="2"/>
    </row>
    <row r="31" spans="1:6" x14ac:dyDescent="0.25">
      <c r="A31" s="2"/>
      <c r="B31" s="2"/>
      <c r="C31" s="2"/>
      <c r="D31" s="2"/>
      <c r="E31" s="2"/>
      <c r="F31" s="2"/>
    </row>
    <row r="32" spans="1:6" x14ac:dyDescent="0.25">
      <c r="A32" s="3" t="s">
        <v>28</v>
      </c>
      <c r="B32" s="3"/>
      <c r="C32" s="3"/>
      <c r="D32" s="3"/>
      <c r="E32" s="3"/>
      <c r="F32" s="3"/>
    </row>
    <row r="33" ht="30" customHeight="1" spans="1:6" x14ac:dyDescent="0.25">
      <c r="A33" s="2" t="s">
        <v>29</v>
      </c>
      <c r="B33" s="2"/>
      <c r="C33" s="2"/>
      <c r="D33" s="2"/>
      <c r="E33" s="2"/>
      <c r="F33" s="2"/>
    </row>
    <row r="34" spans="1:6" x14ac:dyDescent="0.25">
      <c r="A34" s="2"/>
      <c r="B34" s="2"/>
      <c r="C34" s="2"/>
      <c r="D34" s="2"/>
      <c r="E34" s="2"/>
      <c r="F34" s="2"/>
    </row>
    <row r="35" spans="1:6" x14ac:dyDescent="0.25">
      <c r="A35" s="2"/>
      <c r="B35" s="2"/>
      <c r="C35" s="2"/>
      <c r="D35" s="2"/>
      <c r="E35" s="2"/>
      <c r="F35" s="2"/>
    </row>
    <row r="36" ht="32" customHeight="1" spans="1:6" x14ac:dyDescent="0.25">
      <c r="A36" s="10" t="s">
        <v>30</v>
      </c>
      <c r="B36" s="10"/>
      <c r="C36" s="10"/>
      <c r="D36" s="10"/>
      <c r="E36" s="10"/>
      <c r="F36" s="10"/>
    </row>
  </sheetData>
  <mergeCells count="27">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1:F21"/>
    <mergeCell ref="A23:F23"/>
    <mergeCell ref="A29:F29"/>
    <mergeCell ref="A30:F30"/>
    <mergeCell ref="A32:F32"/>
    <mergeCell ref="A33:F33"/>
    <mergeCell ref="A36:F36"/>
  </mergeCells>
  <hyperlinks>
    <hyperlink ref="A3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0"/>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12" customWidth="1"/>
    <col min="3" max="3" width="35" customWidth="1"/>
    <col min="4" max="4" width="17" customWidth="1"/>
    <col min="5" max="5" width="13" customWidth="1"/>
    <col min="6" max="6" width="10" customWidth="1"/>
    <col min="10" max="10" width="10" customWidth="1"/>
    <col min="12" max="12" width="14" customWidth="1"/>
  </cols>
  <sheetData>
    <row r="1" ht="34" customHeight="1" spans="1:12" x14ac:dyDescent="0.25">
      <c r="A1" s="11" t="s">
        <v>31</v>
      </c>
      <c r="B1" s="11" t="s">
        <v>32</v>
      </c>
      <c r="C1" s="11" t="s">
        <v>33</v>
      </c>
      <c r="D1" s="11" t="s">
        <v>34</v>
      </c>
      <c r="E1" s="11" t="s">
        <v>35</v>
      </c>
      <c r="F1" s="11" t="s">
        <v>36</v>
      </c>
      <c r="G1" s="11" t="s">
        <v>37</v>
      </c>
      <c r="H1" s="11" t="s">
        <v>38</v>
      </c>
      <c r="I1" s="11" t="s">
        <v>39</v>
      </c>
      <c r="J1" s="11" t="s">
        <v>40</v>
      </c>
      <c r="K1" s="11" t="s">
        <v>41</v>
      </c>
      <c r="L1" s="11" t="s">
        <v>42</v>
      </c>
    </row>
    <row r="2" ht="26" customHeight="1" spans="1:12" x14ac:dyDescent="0.25">
      <c r="A2" s="12" t="s">
        <v>43</v>
      </c>
      <c r="B2" s="12" t="s">
        <v>44</v>
      </c>
      <c r="C2" s="13" t="s">
        <v>45</v>
      </c>
      <c r="D2" s="13" t="s">
        <v>46</v>
      </c>
      <c r="E2" s="14">
        <v>46531</v>
      </c>
      <c r="F2" s="12" t="s">
        <v>47</v>
      </c>
      <c r="G2" s="12" t="s">
        <v>48</v>
      </c>
      <c r="H2" s="12"/>
      <c r="I2" s="12" t="s">
        <v>49</v>
      </c>
      <c r="J2" s="15" t="str">
        <f>IF($A2="","",IF(H2&lt;&gt;"",H2,IF(G2&lt;&gt;"",G2,"Not run")))</f>
        <v>Pass</v>
      </c>
      <c r="K2" s="16">
        <f>IF($A2="","",IF(SUMPRODUCT(--($A$2:$A$500=$A2))&gt;1,"Check ID",SUMPRODUCT(--(Defects!$B$2:$B$500=$A2),--(Defects!$E$2:$E$500&lt;&gt;"Closed"))))</f>
        <v>0</v>
      </c>
      <c r="L2" s="15" t="str">
        <f>IF(COUNTA($A2:$I2)=0,"",IF($A2="","Check ID",IF(SUMPRODUCT(--($A$2:$A$500=$A2))&gt;1,"Duplicate ID",IF(OR($B2="",SUMPRODUCT(--(Processes!$A$2:$A$21=$B2))=0),"Check process",IF(NOT(ISNUMBER(E2)),"Check date",IF(E2&lt;&gt;INT(E2),"Check date",IF(NOT(OR(F2="Critical",F2="High",F2="Medium")),"Check inputs","OK")))))))</f>
        <v>OK</v>
      </c>
    </row>
    <row r="3" ht="26" customHeight="1" spans="1:12" x14ac:dyDescent="0.25">
      <c r="A3" s="12" t="s">
        <v>50</v>
      </c>
      <c r="B3" s="12" t="s">
        <v>44</v>
      </c>
      <c r="C3" s="13" t="s">
        <v>51</v>
      </c>
      <c r="D3" s="13" t="s">
        <v>52</v>
      </c>
      <c r="E3" s="14">
        <v>46531</v>
      </c>
      <c r="F3" s="12" t="s">
        <v>53</v>
      </c>
      <c r="G3" s="12" t="s">
        <v>54</v>
      </c>
      <c r="H3" s="12" t="s">
        <v>48</v>
      </c>
      <c r="I3" s="12" t="s">
        <v>49</v>
      </c>
      <c r="J3" s="15" t="str">
        <f>IF($A3="","",IF(H3&lt;&gt;"",H3,IF(G3&lt;&gt;"",G3,"Not run")))</f>
        <v>Pass</v>
      </c>
      <c r="K3" s="16">
        <f>IF($A3="","",IF(SUMPRODUCT(--($A$2:$A$500=$A3))&gt;1,"Check ID",SUMPRODUCT(--(Defects!$B$2:$B$500=$A3),--(Defects!$E$2:$E$500&lt;&gt;"Closed"))))</f>
        <v>0</v>
      </c>
      <c r="L3" s="15" t="str">
        <f>IF(COUNTA($A3:$I3)=0,"",IF($A3="","Check ID",IF(SUMPRODUCT(--($A$2:$A$500=$A3))&gt;1,"Duplicate ID",IF(OR($B3="",SUMPRODUCT(--(Processes!$A$2:$A$21=$B3))=0),"Check process",IF(NOT(ISNUMBER(E3)),"Check date",IF(E3&lt;&gt;INT(E3),"Check date",IF(NOT(OR(F3="Critical",F3="High",F3="Medium")),"Check inputs","OK")))))))</f>
        <v>OK</v>
      </c>
    </row>
    <row r="4" ht="26" customHeight="1" spans="1:12" x14ac:dyDescent="0.25">
      <c r="A4" s="12" t="s">
        <v>55</v>
      </c>
      <c r="B4" s="12" t="s">
        <v>44</v>
      </c>
      <c r="C4" s="13" t="s">
        <v>56</v>
      </c>
      <c r="D4" s="13" t="s">
        <v>46</v>
      </c>
      <c r="E4" s="14">
        <v>46532</v>
      </c>
      <c r="F4" s="12" t="s">
        <v>57</v>
      </c>
      <c r="G4" s="12" t="s">
        <v>54</v>
      </c>
      <c r="H4" s="12"/>
      <c r="I4" s="12" t="s">
        <v>58</v>
      </c>
      <c r="J4" s="15" t="str">
        <f>IF($A4="","",IF(H4&lt;&gt;"",H4,IF(G4&lt;&gt;"",G4,"Not run")))</f>
        <v>Fail</v>
      </c>
      <c r="K4" s="16">
        <f>IF($A4="","",IF(SUMPRODUCT(--($A$2:$A$500=$A4))&gt;1,"Check ID",SUMPRODUCT(--(Defects!$B$2:$B$500=$A4),--(Defects!$E$2:$E$500&lt;&gt;"Closed"))))</f>
        <v>1</v>
      </c>
      <c r="L4" s="15" t="str">
        <f>IF(COUNTA($A4:$I4)=0,"",IF($A4="","Check ID",IF(SUMPRODUCT(--($A$2:$A$500=$A4))&gt;1,"Duplicate ID",IF(OR($B4="",SUMPRODUCT(--(Processes!$A$2:$A$21=$B4))=0),"Check process",IF(NOT(ISNUMBER(E4)),"Check date",IF(E4&lt;&gt;INT(E4),"Check date",IF(NOT(OR(F4="Critical",F4="High",F4="Medium")),"Check inputs","OK")))))))</f>
        <v>OK</v>
      </c>
    </row>
    <row r="5" ht="26" customHeight="1" spans="1:12" x14ac:dyDescent="0.25">
      <c r="A5" s="12" t="s">
        <v>59</v>
      </c>
      <c r="B5" s="12" t="s">
        <v>60</v>
      </c>
      <c r="C5" s="13" t="s">
        <v>61</v>
      </c>
      <c r="D5" s="13" t="s">
        <v>62</v>
      </c>
      <c r="E5" s="14">
        <v>46532</v>
      </c>
      <c r="F5" s="12" t="s">
        <v>53</v>
      </c>
      <c r="G5" s="12" t="s">
        <v>48</v>
      </c>
      <c r="H5" s="12"/>
      <c r="I5" s="12" t="s">
        <v>49</v>
      </c>
      <c r="J5" s="15" t="str">
        <f>IF($A5="","",IF(H5&lt;&gt;"",H5,IF(G5&lt;&gt;"",G5,"Not run")))</f>
        <v>Pass</v>
      </c>
      <c r="K5" s="16">
        <f>IF($A5="","",IF(SUMPRODUCT(--($A$2:$A$500=$A5))&gt;1,"Check ID",SUMPRODUCT(--(Defects!$B$2:$B$500=$A5),--(Defects!$E$2:$E$500&lt;&gt;"Closed"))))</f>
        <v>0</v>
      </c>
      <c r="L5" s="15" t="str">
        <f>IF(COUNTA($A5:$I5)=0,"",IF($A5="","Check ID",IF(SUMPRODUCT(--($A$2:$A$500=$A5))&gt;1,"Duplicate ID",IF(OR($B5="",SUMPRODUCT(--(Processes!$A$2:$A$21=$B5))=0),"Check process",IF(NOT(ISNUMBER(E5)),"Check date",IF(E5&lt;&gt;INT(E5),"Check date",IF(NOT(OR(F5="Critical",F5="High",F5="Medium")),"Check inputs","OK")))))))</f>
        <v>OK</v>
      </c>
    </row>
    <row r="6" ht="26" customHeight="1" spans="1:12" x14ac:dyDescent="0.25">
      <c r="A6" s="12" t="s">
        <v>63</v>
      </c>
      <c r="B6" s="12" t="s">
        <v>60</v>
      </c>
      <c r="C6" s="13" t="s">
        <v>64</v>
      </c>
      <c r="D6" s="13" t="s">
        <v>65</v>
      </c>
      <c r="E6" s="14">
        <v>46533</v>
      </c>
      <c r="F6" s="12" t="s">
        <v>47</v>
      </c>
      <c r="G6" s="12" t="s">
        <v>48</v>
      </c>
      <c r="H6" s="12"/>
      <c r="I6" s="12" t="s">
        <v>49</v>
      </c>
      <c r="J6" s="15" t="str">
        <f>IF($A6="","",IF(H6&lt;&gt;"",H6,IF(G6&lt;&gt;"",G6,"Not run")))</f>
        <v>Pass</v>
      </c>
      <c r="K6" s="16">
        <f>IF($A6="","",IF(SUMPRODUCT(--($A$2:$A$500=$A6))&gt;1,"Check ID",SUMPRODUCT(--(Defects!$B$2:$B$500=$A6),--(Defects!$E$2:$E$500&lt;&gt;"Closed"))))</f>
        <v>0</v>
      </c>
      <c r="L6" s="15" t="str">
        <f>IF(COUNTA($A6:$I6)=0,"",IF($A6="","Check ID",IF(SUMPRODUCT(--($A$2:$A$500=$A6))&gt;1,"Duplicate ID",IF(OR($B6="",SUMPRODUCT(--(Processes!$A$2:$A$21=$B6))=0),"Check process",IF(NOT(ISNUMBER(E6)),"Check date",IF(E6&lt;&gt;INT(E6),"Check date",IF(NOT(OR(F6="Critical",F6="High",F6="Medium")),"Check inputs","OK")))))))</f>
        <v>OK</v>
      </c>
    </row>
    <row r="7" ht="26" customHeight="1" spans="1:12" x14ac:dyDescent="0.25">
      <c r="A7" s="12" t="s">
        <v>66</v>
      </c>
      <c r="B7" s="12" t="s">
        <v>60</v>
      </c>
      <c r="C7" s="13" t="s">
        <v>67</v>
      </c>
      <c r="D7" s="13" t="s">
        <v>65</v>
      </c>
      <c r="E7" s="14">
        <v>46533</v>
      </c>
      <c r="F7" s="12" t="s">
        <v>57</v>
      </c>
      <c r="G7" s="12" t="s">
        <v>68</v>
      </c>
      <c r="H7" s="12"/>
      <c r="I7" s="12" t="s">
        <v>58</v>
      </c>
      <c r="J7" s="15" t="str">
        <f>IF($A7="","",IF(H7&lt;&gt;"",H7,IF(G7&lt;&gt;"",G7,"Not run")))</f>
        <v>Blocked</v>
      </c>
      <c r="K7" s="16">
        <f>IF($A7="","",IF(SUMPRODUCT(--($A$2:$A$500=$A7))&gt;1,"Check ID",SUMPRODUCT(--(Defects!$B$2:$B$500=$A7),--(Defects!$E$2:$E$500&lt;&gt;"Closed"))))</f>
        <v>1</v>
      </c>
      <c r="L7" s="15" t="str">
        <f>IF(COUNTA($A7:$I7)=0,"",IF($A7="","Check ID",IF(SUMPRODUCT(--($A$2:$A$500=$A7))&gt;1,"Duplicate ID",IF(OR($B7="",SUMPRODUCT(--(Processes!$A$2:$A$21=$B7))=0),"Check process",IF(NOT(ISNUMBER(E7)),"Check date",IF(E7&lt;&gt;INT(E7),"Check date",IF(NOT(OR(F7="Critical",F7="High",F7="Medium")),"Check inputs","OK")))))))</f>
        <v>OK</v>
      </c>
    </row>
    <row r="8" ht="26" customHeight="1" spans="1:12" x14ac:dyDescent="0.25">
      <c r="A8" s="12" t="s">
        <v>69</v>
      </c>
      <c r="B8" s="12" t="s">
        <v>70</v>
      </c>
      <c r="C8" s="13" t="s">
        <v>71</v>
      </c>
      <c r="D8" s="13" t="s">
        <v>72</v>
      </c>
      <c r="E8" s="14">
        <v>46534</v>
      </c>
      <c r="F8" s="12" t="s">
        <v>47</v>
      </c>
      <c r="G8" s="12" t="s">
        <v>48</v>
      </c>
      <c r="H8" s="12"/>
      <c r="I8" s="12" t="s">
        <v>49</v>
      </c>
      <c r="J8" s="15" t="str">
        <f>IF($A8="","",IF(H8&lt;&gt;"",H8,IF(G8&lt;&gt;"",G8,"Not run")))</f>
        <v>Pass</v>
      </c>
      <c r="K8" s="16">
        <f>IF($A8="","",IF(SUMPRODUCT(--($A$2:$A$500=$A8))&gt;1,"Check ID",SUMPRODUCT(--(Defects!$B$2:$B$500=$A8),--(Defects!$E$2:$E$500&lt;&gt;"Closed"))))</f>
        <v>0</v>
      </c>
      <c r="L8" s="15" t="str">
        <f>IF(COUNTA($A8:$I8)=0,"",IF($A8="","Check ID",IF(SUMPRODUCT(--($A$2:$A$500=$A8))&gt;1,"Duplicate ID",IF(OR($B8="",SUMPRODUCT(--(Processes!$A$2:$A$21=$B8))=0),"Check process",IF(NOT(ISNUMBER(E8)),"Check date",IF(E8&lt;&gt;INT(E8),"Check date",IF(NOT(OR(F8="Critical",F8="High",F8="Medium")),"Check inputs","OK")))))))</f>
        <v>OK</v>
      </c>
    </row>
    <row r="9" ht="26" customHeight="1" spans="1:12" x14ac:dyDescent="0.25">
      <c r="A9" s="12" t="s">
        <v>73</v>
      </c>
      <c r="B9" s="12" t="s">
        <v>70</v>
      </c>
      <c r="C9" s="13" t="s">
        <v>74</v>
      </c>
      <c r="D9" s="13" t="s">
        <v>75</v>
      </c>
      <c r="E9" s="14">
        <v>46534</v>
      </c>
      <c r="F9" s="12" t="s">
        <v>53</v>
      </c>
      <c r="G9" s="12" t="s">
        <v>54</v>
      </c>
      <c r="H9" s="12" t="s">
        <v>54</v>
      </c>
      <c r="I9" s="12" t="s">
        <v>58</v>
      </c>
      <c r="J9" s="15" t="str">
        <f>IF($A9="","",IF(H9&lt;&gt;"",H9,IF(G9&lt;&gt;"",G9,"Not run")))</f>
        <v>Fail</v>
      </c>
      <c r="K9" s="16">
        <f>IF($A9="","",IF(SUMPRODUCT(--($A$2:$A$500=$A9))&gt;1,"Check ID",SUMPRODUCT(--(Defects!$B$2:$B$500=$A9),--(Defects!$E$2:$E$500&lt;&gt;"Closed"))))</f>
        <v>2</v>
      </c>
      <c r="L9" s="15" t="str">
        <f>IF(COUNTA($A9:$I9)=0,"",IF($A9="","Check ID",IF(SUMPRODUCT(--($A$2:$A$500=$A9))&gt;1,"Duplicate ID",IF(OR($B9="",SUMPRODUCT(--(Processes!$A$2:$A$21=$B9))=0),"Check process",IF(NOT(ISNUMBER(E9)),"Check date",IF(E9&lt;&gt;INT(E9),"Check date",IF(NOT(OR(F9="Critical",F9="High",F9="Medium")),"Check inputs","OK")))))))</f>
        <v>OK</v>
      </c>
    </row>
    <row r="10" ht="26" customHeight="1" spans="1:12" x14ac:dyDescent="0.25">
      <c r="A10" s="12" t="s">
        <v>76</v>
      </c>
      <c r="B10" s="12" t="s">
        <v>70</v>
      </c>
      <c r="C10" s="13" t="s">
        <v>77</v>
      </c>
      <c r="D10" s="13" t="s">
        <v>75</v>
      </c>
      <c r="E10" s="14">
        <v>46535</v>
      </c>
      <c r="F10" s="12" t="s">
        <v>57</v>
      </c>
      <c r="G10" s="12"/>
      <c r="H10" s="12"/>
      <c r="I10" s="12" t="s">
        <v>58</v>
      </c>
      <c r="J10" s="15" t="str">
        <f>IF($A10="","",IF(H10&lt;&gt;"",H10,IF(G10&lt;&gt;"",G10,"Not run")))</f>
        <v>Not run</v>
      </c>
      <c r="K10" s="16">
        <f>IF($A10="","",IF(SUMPRODUCT(--($A$2:$A$500=$A10))&gt;1,"Check ID",SUMPRODUCT(--(Defects!$B$2:$B$500=$A10),--(Defects!$E$2:$E$500&lt;&gt;"Closed"))))</f>
        <v>0</v>
      </c>
      <c r="L10" s="15" t="str">
        <f>IF(COUNTA($A10:$I10)=0,"",IF($A10="","Check ID",IF(SUMPRODUCT(--($A$2:$A$500=$A10))&gt;1,"Duplicate ID",IF(OR($B10="",SUMPRODUCT(--(Processes!$A$2:$A$21=$B10))=0),"Check process",IF(NOT(ISNUMBER(E10)),"Check date",IF(E10&lt;&gt;INT(E10),"Check date",IF(NOT(OR(F10="Critical",F10="High",F10="Medium")),"Check inputs","OK")))))))</f>
        <v>OK</v>
      </c>
    </row>
    <row r="11" ht="26" customHeight="1" spans="1:12" x14ac:dyDescent="0.25">
      <c r="A11" s="12" t="s">
        <v>78</v>
      </c>
      <c r="B11" s="12" t="s">
        <v>79</v>
      </c>
      <c r="C11" s="13" t="s">
        <v>80</v>
      </c>
      <c r="D11" s="13" t="s">
        <v>81</v>
      </c>
      <c r="E11" s="14">
        <v>46535</v>
      </c>
      <c r="F11" s="12" t="s">
        <v>47</v>
      </c>
      <c r="G11" s="12" t="s">
        <v>48</v>
      </c>
      <c r="H11" s="12"/>
      <c r="I11" s="12" t="s">
        <v>49</v>
      </c>
      <c r="J11" s="15" t="str">
        <f>IF($A11="","",IF(H11&lt;&gt;"",H11,IF(G11&lt;&gt;"",G11,"Not run")))</f>
        <v>Pass</v>
      </c>
      <c r="K11" s="16">
        <f>IF($A11="","",IF(SUMPRODUCT(--($A$2:$A$500=$A11))&gt;1,"Check ID",SUMPRODUCT(--(Defects!$B$2:$B$500=$A11),--(Defects!$E$2:$E$500&lt;&gt;"Closed"))))</f>
        <v>0</v>
      </c>
      <c r="L11" s="15" t="str">
        <f>IF(COUNTA($A11:$I11)=0,"",IF($A11="","Check ID",IF(SUMPRODUCT(--($A$2:$A$500=$A11))&gt;1,"Duplicate ID",IF(OR($B11="",SUMPRODUCT(--(Processes!$A$2:$A$21=$B11))=0),"Check process",IF(NOT(ISNUMBER(E11)),"Check date",IF(E11&lt;&gt;INT(E11),"Check date",IF(NOT(OR(F11="Critical",F11="High",F11="Medium")),"Check inputs","OK")))))))</f>
        <v>OK</v>
      </c>
    </row>
    <row r="12" ht="26" customHeight="1" spans="1:12" x14ac:dyDescent="0.25">
      <c r="A12" s="12" t="s">
        <v>82</v>
      </c>
      <c r="B12" s="12" t="s">
        <v>79</v>
      </c>
      <c r="C12" s="13" t="s">
        <v>83</v>
      </c>
      <c r="D12" s="13" t="s">
        <v>81</v>
      </c>
      <c r="E12" s="14">
        <v>46539</v>
      </c>
      <c r="F12" s="12" t="s">
        <v>53</v>
      </c>
      <c r="G12" s="12"/>
      <c r="H12" s="12"/>
      <c r="I12" s="12" t="s">
        <v>58</v>
      </c>
      <c r="J12" s="15" t="str">
        <f>IF($A12="","",IF(H12&lt;&gt;"",H12,IF(G12&lt;&gt;"",G12,"Not run")))</f>
        <v>Not run</v>
      </c>
      <c r="K12" s="16">
        <f>IF($A12="","",IF(SUMPRODUCT(--($A$2:$A$500=$A12))&gt;1,"Check ID",SUMPRODUCT(--(Defects!$B$2:$B$500=$A12),--(Defects!$E$2:$E$500&lt;&gt;"Closed"))))</f>
        <v>0</v>
      </c>
      <c r="L12" s="15" t="str">
        <f>IF(COUNTA($A12:$I12)=0,"",IF($A12="","Check ID",IF(SUMPRODUCT(--($A$2:$A$500=$A12))&gt;1,"Duplicate ID",IF(OR($B12="",SUMPRODUCT(--(Processes!$A$2:$A$21=$B12))=0),"Check process",IF(NOT(ISNUMBER(E12)),"Check date",IF(E12&lt;&gt;INT(E12),"Check date",IF(NOT(OR(F12="Critical",F12="High",F12="Medium")),"Check inputs","OK")))))))</f>
        <v>OK</v>
      </c>
    </row>
    <row r="13" ht="26" customHeight="1" spans="1:12" x14ac:dyDescent="0.25">
      <c r="A13" s="12" t="s">
        <v>84</v>
      </c>
      <c r="B13" s="12" t="s">
        <v>79</v>
      </c>
      <c r="C13" s="13" t="s">
        <v>85</v>
      </c>
      <c r="D13" s="13" t="s">
        <v>81</v>
      </c>
      <c r="E13" s="14">
        <v>46540</v>
      </c>
      <c r="F13" s="12" t="s">
        <v>57</v>
      </c>
      <c r="G13" s="12"/>
      <c r="H13" s="12"/>
      <c r="I13" s="12" t="s">
        <v>58</v>
      </c>
      <c r="J13" s="15" t="str">
        <f>IF($A13="","",IF(H13&lt;&gt;"",H13,IF(G13&lt;&gt;"",G13,"Not run")))</f>
        <v>Not run</v>
      </c>
      <c r="K13" s="16">
        <f>IF($A13="","",IF(SUMPRODUCT(--($A$2:$A$500=$A13))&gt;1,"Check ID",SUMPRODUCT(--(Defects!$B$2:$B$500=$A13),--(Defects!$E$2:$E$500&lt;&gt;"Closed"))))</f>
        <v>0</v>
      </c>
      <c r="L13" s="15" t="str">
        <f>IF(COUNTA($A13:$I13)=0,"",IF($A13="","Check ID",IF(SUMPRODUCT(--($A$2:$A$500=$A13))&gt;1,"Duplicate ID",IF(OR($B13="",SUMPRODUCT(--(Processes!$A$2:$A$21=$B13))=0),"Check process",IF(NOT(ISNUMBER(E13)),"Check date",IF(E13&lt;&gt;INT(E13),"Check date",IF(NOT(OR(F13="Critical",F13="High",F13="Medium")),"Check inputs","OK")))))))</f>
        <v>OK</v>
      </c>
    </row>
    <row r="14" ht="26" customHeight="1" spans="1:12" x14ac:dyDescent="0.25">
      <c r="A14" s="12"/>
      <c r="B14" s="12"/>
      <c r="C14" s="13"/>
      <c r="D14" s="13"/>
      <c r="E14" s="14"/>
      <c r="F14" s="12"/>
      <c r="G14" s="12"/>
      <c r="H14" s="12"/>
      <c r="I14" s="12"/>
      <c r="J14" s="15" t="str">
        <f>IF($A14="","",IF(H14&lt;&gt;"",H14,IF(G14&lt;&gt;"",G14,"Not run")))</f>
        <v/>
      </c>
      <c r="K14" s="16" t="str">
        <f>IF($A14="","",IF(SUMPRODUCT(--($A$2:$A$500=$A14))&gt;1,"Check ID",SUMPRODUCT(--(Defects!$B$2:$B$500=$A14),--(Defects!$E$2:$E$500&lt;&gt;"Closed"))))</f>
        <v/>
      </c>
      <c r="L14" s="15" t="str">
        <f>IF(COUNTA($A14:$I14)=0,"",IF($A14="","Check ID",IF(SUMPRODUCT(--($A$2:$A$500=$A14))&gt;1,"Duplicate ID",IF(OR($B14="",SUMPRODUCT(--(Processes!$A$2:$A$21=$B14))=0),"Check process",IF(NOT(ISNUMBER(E14)),"Check date",IF(E14&lt;&gt;INT(E14),"Check date",IF(NOT(OR(F14="Critical",F14="High",F14="Medium")),"Check inputs","OK")))))))</f>
        <v/>
      </c>
    </row>
    <row r="15" ht="26" customHeight="1" spans="1:12" x14ac:dyDescent="0.25">
      <c r="A15" s="12"/>
      <c r="B15" s="12"/>
      <c r="C15" s="13"/>
      <c r="D15" s="13"/>
      <c r="E15" s="14"/>
      <c r="F15" s="12"/>
      <c r="G15" s="12"/>
      <c r="H15" s="12"/>
      <c r="I15" s="12"/>
      <c r="J15" s="15" t="str">
        <f>IF($A15="","",IF(H15&lt;&gt;"",H15,IF(G15&lt;&gt;"",G15,"Not run")))</f>
        <v/>
      </c>
      <c r="K15" s="16" t="str">
        <f>IF($A15="","",IF(SUMPRODUCT(--($A$2:$A$500=$A15))&gt;1,"Check ID",SUMPRODUCT(--(Defects!$B$2:$B$500=$A15),--(Defects!$E$2:$E$500&lt;&gt;"Closed"))))</f>
        <v/>
      </c>
      <c r="L15" s="15" t="str">
        <f>IF(COUNTA($A15:$I15)=0,"",IF($A15="","Check ID",IF(SUMPRODUCT(--($A$2:$A$500=$A15))&gt;1,"Duplicate ID",IF(OR($B15="",SUMPRODUCT(--(Processes!$A$2:$A$21=$B15))=0),"Check process",IF(NOT(ISNUMBER(E15)),"Check date",IF(E15&lt;&gt;INT(E15),"Check date",IF(NOT(OR(F15="Critical",F15="High",F15="Medium")),"Check inputs","OK")))))))</f>
        <v/>
      </c>
    </row>
    <row r="16" ht="26" customHeight="1" spans="1:12" x14ac:dyDescent="0.25">
      <c r="A16" s="12"/>
      <c r="B16" s="12"/>
      <c r="C16" s="13"/>
      <c r="D16" s="13"/>
      <c r="E16" s="14"/>
      <c r="F16" s="12"/>
      <c r="G16" s="12"/>
      <c r="H16" s="12"/>
      <c r="I16" s="12"/>
      <c r="J16" s="15" t="str">
        <f>IF($A16="","",IF(H16&lt;&gt;"",H16,IF(G16&lt;&gt;"",G16,"Not run")))</f>
        <v/>
      </c>
      <c r="K16" s="16" t="str">
        <f>IF($A16="","",IF(SUMPRODUCT(--($A$2:$A$500=$A16))&gt;1,"Check ID",SUMPRODUCT(--(Defects!$B$2:$B$500=$A16),--(Defects!$E$2:$E$500&lt;&gt;"Closed"))))</f>
        <v/>
      </c>
      <c r="L16" s="15" t="str">
        <f>IF(COUNTA($A16:$I16)=0,"",IF($A16="","Check ID",IF(SUMPRODUCT(--($A$2:$A$500=$A16))&gt;1,"Duplicate ID",IF(OR($B16="",SUMPRODUCT(--(Processes!$A$2:$A$21=$B16))=0),"Check process",IF(NOT(ISNUMBER(E16)),"Check date",IF(E16&lt;&gt;INT(E16),"Check date",IF(NOT(OR(F16="Critical",F16="High",F16="Medium")),"Check inputs","OK")))))))</f>
        <v/>
      </c>
    </row>
    <row r="17" ht="26" customHeight="1" spans="1:12" x14ac:dyDescent="0.25">
      <c r="A17" s="12"/>
      <c r="B17" s="12"/>
      <c r="C17" s="13"/>
      <c r="D17" s="13"/>
      <c r="E17" s="14"/>
      <c r="F17" s="12"/>
      <c r="G17" s="12"/>
      <c r="H17" s="12"/>
      <c r="I17" s="12"/>
      <c r="J17" s="15" t="str">
        <f>IF($A17="","",IF(H17&lt;&gt;"",H17,IF(G17&lt;&gt;"",G17,"Not run")))</f>
        <v/>
      </c>
      <c r="K17" s="16" t="str">
        <f>IF($A17="","",IF(SUMPRODUCT(--($A$2:$A$500=$A17))&gt;1,"Check ID",SUMPRODUCT(--(Defects!$B$2:$B$500=$A17),--(Defects!$E$2:$E$500&lt;&gt;"Closed"))))</f>
        <v/>
      </c>
      <c r="L17" s="15" t="str">
        <f>IF(COUNTA($A17:$I17)=0,"",IF($A17="","Check ID",IF(SUMPRODUCT(--($A$2:$A$500=$A17))&gt;1,"Duplicate ID",IF(OR($B17="",SUMPRODUCT(--(Processes!$A$2:$A$21=$B17))=0),"Check process",IF(NOT(ISNUMBER(E17)),"Check date",IF(E17&lt;&gt;INT(E17),"Check date",IF(NOT(OR(F17="Critical",F17="High",F17="Medium")),"Check inputs","OK")))))))</f>
        <v/>
      </c>
    </row>
    <row r="18" ht="26" customHeight="1" spans="1:12" x14ac:dyDescent="0.25">
      <c r="A18" s="12"/>
      <c r="B18" s="12"/>
      <c r="C18" s="13"/>
      <c r="D18" s="13"/>
      <c r="E18" s="14"/>
      <c r="F18" s="12"/>
      <c r="G18" s="12"/>
      <c r="H18" s="12"/>
      <c r="I18" s="12"/>
      <c r="J18" s="15" t="str">
        <f>IF($A18="","",IF(H18&lt;&gt;"",H18,IF(G18&lt;&gt;"",G18,"Not run")))</f>
        <v/>
      </c>
      <c r="K18" s="16" t="str">
        <f>IF($A18="","",IF(SUMPRODUCT(--($A$2:$A$500=$A18))&gt;1,"Check ID",SUMPRODUCT(--(Defects!$B$2:$B$500=$A18),--(Defects!$E$2:$E$500&lt;&gt;"Closed"))))</f>
        <v/>
      </c>
      <c r="L18" s="15" t="str">
        <f>IF(COUNTA($A18:$I18)=0,"",IF($A18="","Check ID",IF(SUMPRODUCT(--($A$2:$A$500=$A18))&gt;1,"Duplicate ID",IF(OR($B18="",SUMPRODUCT(--(Processes!$A$2:$A$21=$B18))=0),"Check process",IF(NOT(ISNUMBER(E18)),"Check date",IF(E18&lt;&gt;INT(E18),"Check date",IF(NOT(OR(F18="Critical",F18="High",F18="Medium")),"Check inputs","OK")))))))</f>
        <v/>
      </c>
    </row>
    <row r="19" ht="26" customHeight="1" spans="1:12" x14ac:dyDescent="0.25">
      <c r="A19" s="12"/>
      <c r="B19" s="12"/>
      <c r="C19" s="13"/>
      <c r="D19" s="13"/>
      <c r="E19" s="14"/>
      <c r="F19" s="12"/>
      <c r="G19" s="12"/>
      <c r="H19" s="12"/>
      <c r="I19" s="12"/>
      <c r="J19" s="15" t="str">
        <f>IF($A19="","",IF(H19&lt;&gt;"",H19,IF(G19&lt;&gt;"",G19,"Not run")))</f>
        <v/>
      </c>
      <c r="K19" s="16" t="str">
        <f>IF($A19="","",IF(SUMPRODUCT(--($A$2:$A$500=$A19))&gt;1,"Check ID",SUMPRODUCT(--(Defects!$B$2:$B$500=$A19),--(Defects!$E$2:$E$500&lt;&gt;"Closed"))))</f>
        <v/>
      </c>
      <c r="L19" s="15" t="str">
        <f>IF(COUNTA($A19:$I19)=0,"",IF($A19="","Check ID",IF(SUMPRODUCT(--($A$2:$A$500=$A19))&gt;1,"Duplicate ID",IF(OR($B19="",SUMPRODUCT(--(Processes!$A$2:$A$21=$B19))=0),"Check process",IF(NOT(ISNUMBER(E19)),"Check date",IF(E19&lt;&gt;INT(E19),"Check date",IF(NOT(OR(F19="Critical",F19="High",F19="Medium")),"Check inputs","OK")))))))</f>
        <v/>
      </c>
    </row>
    <row r="20" ht="26" customHeight="1" spans="1:12" x14ac:dyDescent="0.25">
      <c r="A20" s="12"/>
      <c r="B20" s="12"/>
      <c r="C20" s="13"/>
      <c r="D20" s="13"/>
      <c r="E20" s="14"/>
      <c r="F20" s="12"/>
      <c r="G20" s="12"/>
      <c r="H20" s="12"/>
      <c r="I20" s="12"/>
      <c r="J20" s="15" t="str">
        <f>IF($A20="","",IF(H20&lt;&gt;"",H20,IF(G20&lt;&gt;"",G20,"Not run")))</f>
        <v/>
      </c>
      <c r="K20" s="16" t="str">
        <f>IF($A20="","",IF(SUMPRODUCT(--($A$2:$A$500=$A20))&gt;1,"Check ID",SUMPRODUCT(--(Defects!$B$2:$B$500=$A20),--(Defects!$E$2:$E$500&lt;&gt;"Closed"))))</f>
        <v/>
      </c>
      <c r="L20" s="15" t="str">
        <f>IF(COUNTA($A20:$I20)=0,"",IF($A20="","Check ID",IF(SUMPRODUCT(--($A$2:$A$500=$A20))&gt;1,"Duplicate ID",IF(OR($B20="",SUMPRODUCT(--(Processes!$A$2:$A$21=$B20))=0),"Check process",IF(NOT(ISNUMBER(E20)),"Check date",IF(E20&lt;&gt;INT(E20),"Check date",IF(NOT(OR(F20="Critical",F20="High",F20="Medium")),"Check inputs","OK")))))))</f>
        <v/>
      </c>
    </row>
    <row r="21" ht="26" customHeight="1" spans="1:12" x14ac:dyDescent="0.25">
      <c r="A21" s="12"/>
      <c r="B21" s="12"/>
      <c r="C21" s="13"/>
      <c r="D21" s="13"/>
      <c r="E21" s="14"/>
      <c r="F21" s="12"/>
      <c r="G21" s="12"/>
      <c r="H21" s="12"/>
      <c r="I21" s="12"/>
      <c r="J21" s="15" t="str">
        <f>IF($A21="","",IF(H21&lt;&gt;"",H21,IF(G21&lt;&gt;"",G21,"Not run")))</f>
        <v/>
      </c>
      <c r="K21" s="16" t="str">
        <f>IF($A21="","",IF(SUMPRODUCT(--($A$2:$A$500=$A21))&gt;1,"Check ID",SUMPRODUCT(--(Defects!$B$2:$B$500=$A21),--(Defects!$E$2:$E$500&lt;&gt;"Closed"))))</f>
        <v/>
      </c>
      <c r="L21" s="15" t="str">
        <f>IF(COUNTA($A21:$I21)=0,"",IF($A21="","Check ID",IF(SUMPRODUCT(--($A$2:$A$500=$A21))&gt;1,"Duplicate ID",IF(OR($B21="",SUMPRODUCT(--(Processes!$A$2:$A$21=$B21))=0),"Check process",IF(NOT(ISNUMBER(E21)),"Check date",IF(E21&lt;&gt;INT(E21),"Check date",IF(NOT(OR(F21="Critical",F21="High",F21="Medium")),"Check inputs","OK")))))))</f>
        <v/>
      </c>
    </row>
    <row r="22" ht="26" customHeight="1" spans="1:12" x14ac:dyDescent="0.25">
      <c r="A22" s="12"/>
      <c r="B22" s="12"/>
      <c r="C22" s="13"/>
      <c r="D22" s="13"/>
      <c r="E22" s="14"/>
      <c r="F22" s="12"/>
      <c r="G22" s="12"/>
      <c r="H22" s="12"/>
      <c r="I22" s="12"/>
      <c r="J22" s="15" t="str">
        <f>IF($A22="","",IF(H22&lt;&gt;"",H22,IF(G22&lt;&gt;"",G22,"Not run")))</f>
        <v/>
      </c>
      <c r="K22" s="16" t="str">
        <f>IF($A22="","",IF(SUMPRODUCT(--($A$2:$A$500=$A22))&gt;1,"Check ID",SUMPRODUCT(--(Defects!$B$2:$B$500=$A22),--(Defects!$E$2:$E$500&lt;&gt;"Closed"))))</f>
        <v/>
      </c>
      <c r="L22" s="15" t="str">
        <f>IF(COUNTA($A22:$I22)=0,"",IF($A22="","Check ID",IF(SUMPRODUCT(--($A$2:$A$500=$A22))&gt;1,"Duplicate ID",IF(OR($B22="",SUMPRODUCT(--(Processes!$A$2:$A$21=$B22))=0),"Check process",IF(NOT(ISNUMBER(E22)),"Check date",IF(E22&lt;&gt;INT(E22),"Check date",IF(NOT(OR(F22="Critical",F22="High",F22="Medium")),"Check inputs","OK")))))))</f>
        <v/>
      </c>
    </row>
    <row r="23" ht="26" customHeight="1" spans="1:12" x14ac:dyDescent="0.25">
      <c r="A23" s="12"/>
      <c r="B23" s="12"/>
      <c r="C23" s="13"/>
      <c r="D23" s="13"/>
      <c r="E23" s="14"/>
      <c r="F23" s="12"/>
      <c r="G23" s="12"/>
      <c r="H23" s="12"/>
      <c r="I23" s="12"/>
      <c r="J23" s="15" t="str">
        <f>IF($A23="","",IF(H23&lt;&gt;"",H23,IF(G23&lt;&gt;"",G23,"Not run")))</f>
        <v/>
      </c>
      <c r="K23" s="16" t="str">
        <f>IF($A23="","",IF(SUMPRODUCT(--($A$2:$A$500=$A23))&gt;1,"Check ID",SUMPRODUCT(--(Defects!$B$2:$B$500=$A23),--(Defects!$E$2:$E$500&lt;&gt;"Closed"))))</f>
        <v/>
      </c>
      <c r="L23" s="15" t="str">
        <f>IF(COUNTA($A23:$I23)=0,"",IF($A23="","Check ID",IF(SUMPRODUCT(--($A$2:$A$500=$A23))&gt;1,"Duplicate ID",IF(OR($B23="",SUMPRODUCT(--(Processes!$A$2:$A$21=$B23))=0),"Check process",IF(NOT(ISNUMBER(E23)),"Check date",IF(E23&lt;&gt;INT(E23),"Check date",IF(NOT(OR(F23="Critical",F23="High",F23="Medium")),"Check inputs","OK")))))))</f>
        <v/>
      </c>
    </row>
    <row r="24" ht="26" customHeight="1" spans="1:12" x14ac:dyDescent="0.25">
      <c r="A24" s="12"/>
      <c r="B24" s="12"/>
      <c r="C24" s="13"/>
      <c r="D24" s="13"/>
      <c r="E24" s="14"/>
      <c r="F24" s="12"/>
      <c r="G24" s="12"/>
      <c r="H24" s="12"/>
      <c r="I24" s="12"/>
      <c r="J24" s="15" t="str">
        <f>IF($A24="","",IF(H24&lt;&gt;"",H24,IF(G24&lt;&gt;"",G24,"Not run")))</f>
        <v/>
      </c>
      <c r="K24" s="16" t="str">
        <f>IF($A24="","",IF(SUMPRODUCT(--($A$2:$A$500=$A24))&gt;1,"Check ID",SUMPRODUCT(--(Defects!$B$2:$B$500=$A24),--(Defects!$E$2:$E$500&lt;&gt;"Closed"))))</f>
        <v/>
      </c>
      <c r="L24" s="15" t="str">
        <f>IF(COUNTA($A24:$I24)=0,"",IF($A24="","Check ID",IF(SUMPRODUCT(--($A$2:$A$500=$A24))&gt;1,"Duplicate ID",IF(OR($B24="",SUMPRODUCT(--(Processes!$A$2:$A$21=$B24))=0),"Check process",IF(NOT(ISNUMBER(E24)),"Check date",IF(E24&lt;&gt;INT(E24),"Check date",IF(NOT(OR(F24="Critical",F24="High",F24="Medium")),"Check inputs","OK")))))))</f>
        <v/>
      </c>
    </row>
    <row r="25" ht="26" customHeight="1" spans="1:12" x14ac:dyDescent="0.25">
      <c r="A25" s="12"/>
      <c r="B25" s="12"/>
      <c r="C25" s="13"/>
      <c r="D25" s="13"/>
      <c r="E25" s="14"/>
      <c r="F25" s="12"/>
      <c r="G25" s="12"/>
      <c r="H25" s="12"/>
      <c r="I25" s="12"/>
      <c r="J25" s="15" t="str">
        <f>IF($A25="","",IF(H25&lt;&gt;"",H25,IF(G25&lt;&gt;"",G25,"Not run")))</f>
        <v/>
      </c>
      <c r="K25" s="16" t="str">
        <f>IF($A25="","",IF(SUMPRODUCT(--($A$2:$A$500=$A25))&gt;1,"Check ID",SUMPRODUCT(--(Defects!$B$2:$B$500=$A25),--(Defects!$E$2:$E$500&lt;&gt;"Closed"))))</f>
        <v/>
      </c>
      <c r="L25" s="15" t="str">
        <f>IF(COUNTA($A25:$I25)=0,"",IF($A25="","Check ID",IF(SUMPRODUCT(--($A$2:$A$500=$A25))&gt;1,"Duplicate ID",IF(OR($B25="",SUMPRODUCT(--(Processes!$A$2:$A$21=$B25))=0),"Check process",IF(NOT(ISNUMBER(E25)),"Check date",IF(E25&lt;&gt;INT(E25),"Check date",IF(NOT(OR(F25="Critical",F25="High",F25="Medium")),"Check inputs","OK")))))))</f>
        <v/>
      </c>
    </row>
    <row r="26" ht="26" customHeight="1" spans="1:12" x14ac:dyDescent="0.25">
      <c r="A26" s="12"/>
      <c r="B26" s="12"/>
      <c r="C26" s="13"/>
      <c r="D26" s="13"/>
      <c r="E26" s="14"/>
      <c r="F26" s="12"/>
      <c r="G26" s="12"/>
      <c r="H26" s="12"/>
      <c r="I26" s="12"/>
      <c r="J26" s="15" t="str">
        <f>IF($A26="","",IF(H26&lt;&gt;"",H26,IF(G26&lt;&gt;"",G26,"Not run")))</f>
        <v/>
      </c>
      <c r="K26" s="16" t="str">
        <f>IF($A26="","",IF(SUMPRODUCT(--($A$2:$A$500=$A26))&gt;1,"Check ID",SUMPRODUCT(--(Defects!$B$2:$B$500=$A26),--(Defects!$E$2:$E$500&lt;&gt;"Closed"))))</f>
        <v/>
      </c>
      <c r="L26" s="15" t="str">
        <f>IF(COUNTA($A26:$I26)=0,"",IF($A26="","Check ID",IF(SUMPRODUCT(--($A$2:$A$500=$A26))&gt;1,"Duplicate ID",IF(OR($B26="",SUMPRODUCT(--(Processes!$A$2:$A$21=$B26))=0),"Check process",IF(NOT(ISNUMBER(E26)),"Check date",IF(E26&lt;&gt;INT(E26),"Check date",IF(NOT(OR(F26="Critical",F26="High",F26="Medium")),"Check inputs","OK")))))))</f>
        <v/>
      </c>
    </row>
    <row r="27" ht="26" customHeight="1" spans="1:12" x14ac:dyDescent="0.25">
      <c r="A27" s="12"/>
      <c r="B27" s="12"/>
      <c r="C27" s="13"/>
      <c r="D27" s="13"/>
      <c r="E27" s="14"/>
      <c r="F27" s="12"/>
      <c r="G27" s="12"/>
      <c r="H27" s="12"/>
      <c r="I27" s="12"/>
      <c r="J27" s="15" t="str">
        <f>IF($A27="","",IF(H27&lt;&gt;"",H27,IF(G27&lt;&gt;"",G27,"Not run")))</f>
        <v/>
      </c>
      <c r="K27" s="16" t="str">
        <f>IF($A27="","",IF(SUMPRODUCT(--($A$2:$A$500=$A27))&gt;1,"Check ID",SUMPRODUCT(--(Defects!$B$2:$B$500=$A27),--(Defects!$E$2:$E$500&lt;&gt;"Closed"))))</f>
        <v/>
      </c>
      <c r="L27" s="15" t="str">
        <f>IF(COUNTA($A27:$I27)=0,"",IF($A27="","Check ID",IF(SUMPRODUCT(--($A$2:$A$500=$A27))&gt;1,"Duplicate ID",IF(OR($B27="",SUMPRODUCT(--(Processes!$A$2:$A$21=$B27))=0),"Check process",IF(NOT(ISNUMBER(E27)),"Check date",IF(E27&lt;&gt;INT(E27),"Check date",IF(NOT(OR(F27="Critical",F27="High",F27="Medium")),"Check inputs","OK")))))))</f>
        <v/>
      </c>
    </row>
    <row r="28" ht="26" customHeight="1" spans="1:12" x14ac:dyDescent="0.25">
      <c r="A28" s="12"/>
      <c r="B28" s="12"/>
      <c r="C28" s="13"/>
      <c r="D28" s="13"/>
      <c r="E28" s="14"/>
      <c r="F28" s="12"/>
      <c r="G28" s="12"/>
      <c r="H28" s="12"/>
      <c r="I28" s="12"/>
      <c r="J28" s="15" t="str">
        <f>IF($A28="","",IF(H28&lt;&gt;"",H28,IF(G28&lt;&gt;"",G28,"Not run")))</f>
        <v/>
      </c>
      <c r="K28" s="16" t="str">
        <f>IF($A28="","",IF(SUMPRODUCT(--($A$2:$A$500=$A28))&gt;1,"Check ID",SUMPRODUCT(--(Defects!$B$2:$B$500=$A28),--(Defects!$E$2:$E$500&lt;&gt;"Closed"))))</f>
        <v/>
      </c>
      <c r="L28" s="15" t="str">
        <f>IF(COUNTA($A28:$I28)=0,"",IF($A28="","Check ID",IF(SUMPRODUCT(--($A$2:$A$500=$A28))&gt;1,"Duplicate ID",IF(OR($B28="",SUMPRODUCT(--(Processes!$A$2:$A$21=$B28))=0),"Check process",IF(NOT(ISNUMBER(E28)),"Check date",IF(E28&lt;&gt;INT(E28),"Check date",IF(NOT(OR(F28="Critical",F28="High",F28="Medium")),"Check inputs","OK")))))))</f>
        <v/>
      </c>
    </row>
    <row r="29" ht="26" customHeight="1" spans="1:12" x14ac:dyDescent="0.25">
      <c r="A29" s="12"/>
      <c r="B29" s="12"/>
      <c r="C29" s="13"/>
      <c r="D29" s="13"/>
      <c r="E29" s="14"/>
      <c r="F29" s="12"/>
      <c r="G29" s="12"/>
      <c r="H29" s="12"/>
      <c r="I29" s="12"/>
      <c r="J29" s="15" t="str">
        <f>IF($A29="","",IF(H29&lt;&gt;"",H29,IF(G29&lt;&gt;"",G29,"Not run")))</f>
        <v/>
      </c>
      <c r="K29" s="16" t="str">
        <f>IF($A29="","",IF(SUMPRODUCT(--($A$2:$A$500=$A29))&gt;1,"Check ID",SUMPRODUCT(--(Defects!$B$2:$B$500=$A29),--(Defects!$E$2:$E$500&lt;&gt;"Closed"))))</f>
        <v/>
      </c>
      <c r="L29" s="15" t="str">
        <f>IF(COUNTA($A29:$I29)=0,"",IF($A29="","Check ID",IF(SUMPRODUCT(--($A$2:$A$500=$A29))&gt;1,"Duplicate ID",IF(OR($B29="",SUMPRODUCT(--(Processes!$A$2:$A$21=$B29))=0),"Check process",IF(NOT(ISNUMBER(E29)),"Check date",IF(E29&lt;&gt;INT(E29),"Check date",IF(NOT(OR(F29="Critical",F29="High",F29="Medium")),"Check inputs","OK")))))))</f>
        <v/>
      </c>
    </row>
    <row r="30" ht="26" customHeight="1" spans="1:12" x14ac:dyDescent="0.25">
      <c r="A30" s="12"/>
      <c r="B30" s="12"/>
      <c r="C30" s="13"/>
      <c r="D30" s="13"/>
      <c r="E30" s="14"/>
      <c r="F30" s="12"/>
      <c r="G30" s="12"/>
      <c r="H30" s="12"/>
      <c r="I30" s="12"/>
      <c r="J30" s="15" t="str">
        <f>IF($A30="","",IF(H30&lt;&gt;"",H30,IF(G30&lt;&gt;"",G30,"Not run")))</f>
        <v/>
      </c>
      <c r="K30" s="16" t="str">
        <f>IF($A30="","",IF(SUMPRODUCT(--($A$2:$A$500=$A30))&gt;1,"Check ID",SUMPRODUCT(--(Defects!$B$2:$B$500=$A30),--(Defects!$E$2:$E$500&lt;&gt;"Closed"))))</f>
        <v/>
      </c>
      <c r="L30" s="15" t="str">
        <f>IF(COUNTA($A30:$I30)=0,"",IF($A30="","Check ID",IF(SUMPRODUCT(--($A$2:$A$500=$A30))&gt;1,"Duplicate ID",IF(OR($B30="",SUMPRODUCT(--(Processes!$A$2:$A$21=$B30))=0),"Check process",IF(NOT(ISNUMBER(E30)),"Check date",IF(E30&lt;&gt;INT(E30),"Check date",IF(NOT(OR(F30="Critical",F30="High",F30="Medium")),"Check inputs","OK")))))))</f>
        <v/>
      </c>
    </row>
    <row r="31" ht="26" customHeight="1" spans="1:12" x14ac:dyDescent="0.25">
      <c r="A31" s="12"/>
      <c r="B31" s="12"/>
      <c r="C31" s="13"/>
      <c r="D31" s="13"/>
      <c r="E31" s="14"/>
      <c r="F31" s="12"/>
      <c r="G31" s="12"/>
      <c r="H31" s="12"/>
      <c r="I31" s="12"/>
      <c r="J31" s="15" t="str">
        <f>IF($A31="","",IF(H31&lt;&gt;"",H31,IF(G31&lt;&gt;"",G31,"Not run")))</f>
        <v/>
      </c>
      <c r="K31" s="16" t="str">
        <f>IF($A31="","",IF(SUMPRODUCT(--($A$2:$A$500=$A31))&gt;1,"Check ID",SUMPRODUCT(--(Defects!$B$2:$B$500=$A31),--(Defects!$E$2:$E$500&lt;&gt;"Closed"))))</f>
        <v/>
      </c>
      <c r="L31" s="15" t="str">
        <f>IF(COUNTA($A31:$I31)=0,"",IF($A31="","Check ID",IF(SUMPRODUCT(--($A$2:$A$500=$A31))&gt;1,"Duplicate ID",IF(OR($B31="",SUMPRODUCT(--(Processes!$A$2:$A$21=$B31))=0),"Check process",IF(NOT(ISNUMBER(E31)),"Check date",IF(E31&lt;&gt;INT(E31),"Check date",IF(NOT(OR(F31="Critical",F31="High",F31="Medium")),"Check inputs","OK")))))))</f>
        <v/>
      </c>
    </row>
    <row r="32" ht="26" customHeight="1" spans="1:12" x14ac:dyDescent="0.25">
      <c r="A32" s="12"/>
      <c r="B32" s="12"/>
      <c r="C32" s="13"/>
      <c r="D32" s="13"/>
      <c r="E32" s="14"/>
      <c r="F32" s="12"/>
      <c r="G32" s="12"/>
      <c r="H32" s="12"/>
      <c r="I32" s="12"/>
      <c r="J32" s="15" t="str">
        <f>IF($A32="","",IF(H32&lt;&gt;"",H32,IF(G32&lt;&gt;"",G32,"Not run")))</f>
        <v/>
      </c>
      <c r="K32" s="16" t="str">
        <f>IF($A32="","",IF(SUMPRODUCT(--($A$2:$A$500=$A32))&gt;1,"Check ID",SUMPRODUCT(--(Defects!$B$2:$B$500=$A32),--(Defects!$E$2:$E$500&lt;&gt;"Closed"))))</f>
        <v/>
      </c>
      <c r="L32" s="15" t="str">
        <f>IF(COUNTA($A32:$I32)=0,"",IF($A32="","Check ID",IF(SUMPRODUCT(--($A$2:$A$500=$A32))&gt;1,"Duplicate ID",IF(OR($B32="",SUMPRODUCT(--(Processes!$A$2:$A$21=$B32))=0),"Check process",IF(NOT(ISNUMBER(E32)),"Check date",IF(E32&lt;&gt;INT(E32),"Check date",IF(NOT(OR(F32="Critical",F32="High",F32="Medium")),"Check inputs","OK")))))))</f>
        <v/>
      </c>
    </row>
    <row r="33" ht="26" customHeight="1" spans="1:12" x14ac:dyDescent="0.25">
      <c r="A33" s="12"/>
      <c r="B33" s="12"/>
      <c r="C33" s="13"/>
      <c r="D33" s="13"/>
      <c r="E33" s="14"/>
      <c r="F33" s="12"/>
      <c r="G33" s="12"/>
      <c r="H33" s="12"/>
      <c r="I33" s="12"/>
      <c r="J33" s="15" t="str">
        <f>IF($A33="","",IF(H33&lt;&gt;"",H33,IF(G33&lt;&gt;"",G33,"Not run")))</f>
        <v/>
      </c>
      <c r="K33" s="16" t="str">
        <f>IF($A33="","",IF(SUMPRODUCT(--($A$2:$A$500=$A33))&gt;1,"Check ID",SUMPRODUCT(--(Defects!$B$2:$B$500=$A33),--(Defects!$E$2:$E$500&lt;&gt;"Closed"))))</f>
        <v/>
      </c>
      <c r="L33" s="15" t="str">
        <f>IF(COUNTA($A33:$I33)=0,"",IF($A33="","Check ID",IF(SUMPRODUCT(--($A$2:$A$500=$A33))&gt;1,"Duplicate ID",IF(OR($B33="",SUMPRODUCT(--(Processes!$A$2:$A$21=$B33))=0),"Check process",IF(NOT(ISNUMBER(E33)),"Check date",IF(E33&lt;&gt;INT(E33),"Check date",IF(NOT(OR(F33="Critical",F33="High",F33="Medium")),"Check inputs","OK")))))))</f>
        <v/>
      </c>
    </row>
    <row r="34" ht="26" customHeight="1" spans="1:12" x14ac:dyDescent="0.25">
      <c r="A34" s="12"/>
      <c r="B34" s="12"/>
      <c r="C34" s="13"/>
      <c r="D34" s="13"/>
      <c r="E34" s="14"/>
      <c r="F34" s="12"/>
      <c r="G34" s="12"/>
      <c r="H34" s="12"/>
      <c r="I34" s="12"/>
      <c r="J34" s="15" t="str">
        <f>IF($A34="","",IF(H34&lt;&gt;"",H34,IF(G34&lt;&gt;"",G34,"Not run")))</f>
        <v/>
      </c>
      <c r="K34" s="16" t="str">
        <f>IF($A34="","",IF(SUMPRODUCT(--($A$2:$A$500=$A34))&gt;1,"Check ID",SUMPRODUCT(--(Defects!$B$2:$B$500=$A34),--(Defects!$E$2:$E$500&lt;&gt;"Closed"))))</f>
        <v/>
      </c>
      <c r="L34" s="15" t="str">
        <f>IF(COUNTA($A34:$I34)=0,"",IF($A34="","Check ID",IF(SUMPRODUCT(--($A$2:$A$500=$A34))&gt;1,"Duplicate ID",IF(OR($B34="",SUMPRODUCT(--(Processes!$A$2:$A$21=$B34))=0),"Check process",IF(NOT(ISNUMBER(E34)),"Check date",IF(E34&lt;&gt;INT(E34),"Check date",IF(NOT(OR(F34="Critical",F34="High",F34="Medium")),"Check inputs","OK")))))))</f>
        <v/>
      </c>
    </row>
    <row r="35" ht="26" customHeight="1" spans="1:12" x14ac:dyDescent="0.25">
      <c r="A35" s="12"/>
      <c r="B35" s="12"/>
      <c r="C35" s="13"/>
      <c r="D35" s="13"/>
      <c r="E35" s="14"/>
      <c r="F35" s="12"/>
      <c r="G35" s="12"/>
      <c r="H35" s="12"/>
      <c r="I35" s="12"/>
      <c r="J35" s="15" t="str">
        <f>IF($A35="","",IF(H35&lt;&gt;"",H35,IF(G35&lt;&gt;"",G35,"Not run")))</f>
        <v/>
      </c>
      <c r="K35" s="16" t="str">
        <f>IF($A35="","",IF(SUMPRODUCT(--($A$2:$A$500=$A35))&gt;1,"Check ID",SUMPRODUCT(--(Defects!$B$2:$B$500=$A35),--(Defects!$E$2:$E$500&lt;&gt;"Closed"))))</f>
        <v/>
      </c>
      <c r="L35" s="15" t="str">
        <f>IF(COUNTA($A35:$I35)=0,"",IF($A35="","Check ID",IF(SUMPRODUCT(--($A$2:$A$500=$A35))&gt;1,"Duplicate ID",IF(OR($B35="",SUMPRODUCT(--(Processes!$A$2:$A$21=$B35))=0),"Check process",IF(NOT(ISNUMBER(E35)),"Check date",IF(E35&lt;&gt;INT(E35),"Check date",IF(NOT(OR(F35="Critical",F35="High",F35="Medium")),"Check inputs","OK")))))))</f>
        <v/>
      </c>
    </row>
    <row r="36" ht="26" customHeight="1" spans="1:12" x14ac:dyDescent="0.25">
      <c r="A36" s="12"/>
      <c r="B36" s="12"/>
      <c r="C36" s="13"/>
      <c r="D36" s="13"/>
      <c r="E36" s="14"/>
      <c r="F36" s="12"/>
      <c r="G36" s="12"/>
      <c r="H36" s="12"/>
      <c r="I36" s="12"/>
      <c r="J36" s="15" t="str">
        <f>IF($A36="","",IF(H36&lt;&gt;"",H36,IF(G36&lt;&gt;"",G36,"Not run")))</f>
        <v/>
      </c>
      <c r="K36" s="16" t="str">
        <f>IF($A36="","",IF(SUMPRODUCT(--($A$2:$A$500=$A36))&gt;1,"Check ID",SUMPRODUCT(--(Defects!$B$2:$B$500=$A36),--(Defects!$E$2:$E$500&lt;&gt;"Closed"))))</f>
        <v/>
      </c>
      <c r="L36" s="15" t="str">
        <f>IF(COUNTA($A36:$I36)=0,"",IF($A36="","Check ID",IF(SUMPRODUCT(--($A$2:$A$500=$A36))&gt;1,"Duplicate ID",IF(OR($B36="",SUMPRODUCT(--(Processes!$A$2:$A$21=$B36))=0),"Check process",IF(NOT(ISNUMBER(E36)),"Check date",IF(E36&lt;&gt;INT(E36),"Check date",IF(NOT(OR(F36="Critical",F36="High",F36="Medium")),"Check inputs","OK")))))))</f>
        <v/>
      </c>
    </row>
    <row r="37" ht="26" customHeight="1" spans="1:12" x14ac:dyDescent="0.25">
      <c r="A37" s="12"/>
      <c r="B37" s="12"/>
      <c r="C37" s="13"/>
      <c r="D37" s="13"/>
      <c r="E37" s="14"/>
      <c r="F37" s="12"/>
      <c r="G37" s="12"/>
      <c r="H37" s="12"/>
      <c r="I37" s="12"/>
      <c r="J37" s="15" t="str">
        <f>IF($A37="","",IF(H37&lt;&gt;"",H37,IF(G37&lt;&gt;"",G37,"Not run")))</f>
        <v/>
      </c>
      <c r="K37" s="16" t="str">
        <f>IF($A37="","",IF(SUMPRODUCT(--($A$2:$A$500=$A37))&gt;1,"Check ID",SUMPRODUCT(--(Defects!$B$2:$B$500=$A37),--(Defects!$E$2:$E$500&lt;&gt;"Closed"))))</f>
        <v/>
      </c>
      <c r="L37" s="15" t="str">
        <f>IF(COUNTA($A37:$I37)=0,"",IF($A37="","Check ID",IF(SUMPRODUCT(--($A$2:$A$500=$A37))&gt;1,"Duplicate ID",IF(OR($B37="",SUMPRODUCT(--(Processes!$A$2:$A$21=$B37))=0),"Check process",IF(NOT(ISNUMBER(E37)),"Check date",IF(E37&lt;&gt;INT(E37),"Check date",IF(NOT(OR(F37="Critical",F37="High",F37="Medium")),"Check inputs","OK")))))))</f>
        <v/>
      </c>
    </row>
    <row r="38" ht="26" customHeight="1" spans="1:12" x14ac:dyDescent="0.25">
      <c r="A38" s="12"/>
      <c r="B38" s="12"/>
      <c r="C38" s="13"/>
      <c r="D38" s="13"/>
      <c r="E38" s="14"/>
      <c r="F38" s="12"/>
      <c r="G38" s="12"/>
      <c r="H38" s="12"/>
      <c r="I38" s="12"/>
      <c r="J38" s="15" t="str">
        <f>IF($A38="","",IF(H38&lt;&gt;"",H38,IF(G38&lt;&gt;"",G38,"Not run")))</f>
        <v/>
      </c>
      <c r="K38" s="16" t="str">
        <f>IF($A38="","",IF(SUMPRODUCT(--($A$2:$A$500=$A38))&gt;1,"Check ID",SUMPRODUCT(--(Defects!$B$2:$B$500=$A38),--(Defects!$E$2:$E$500&lt;&gt;"Closed"))))</f>
        <v/>
      </c>
      <c r="L38" s="15" t="str">
        <f>IF(COUNTA($A38:$I38)=0,"",IF($A38="","Check ID",IF(SUMPRODUCT(--($A$2:$A$500=$A38))&gt;1,"Duplicate ID",IF(OR($B38="",SUMPRODUCT(--(Processes!$A$2:$A$21=$B38))=0),"Check process",IF(NOT(ISNUMBER(E38)),"Check date",IF(E38&lt;&gt;INT(E38),"Check date",IF(NOT(OR(F38="Critical",F38="High",F38="Medium")),"Check inputs","OK")))))))</f>
        <v/>
      </c>
    </row>
    <row r="39" ht="26" customHeight="1" spans="1:12" x14ac:dyDescent="0.25">
      <c r="A39" s="12"/>
      <c r="B39" s="12"/>
      <c r="C39" s="13"/>
      <c r="D39" s="13"/>
      <c r="E39" s="14"/>
      <c r="F39" s="12"/>
      <c r="G39" s="12"/>
      <c r="H39" s="12"/>
      <c r="I39" s="12"/>
      <c r="J39" s="15" t="str">
        <f>IF($A39="","",IF(H39&lt;&gt;"",H39,IF(G39&lt;&gt;"",G39,"Not run")))</f>
        <v/>
      </c>
      <c r="K39" s="16" t="str">
        <f>IF($A39="","",IF(SUMPRODUCT(--($A$2:$A$500=$A39))&gt;1,"Check ID",SUMPRODUCT(--(Defects!$B$2:$B$500=$A39),--(Defects!$E$2:$E$500&lt;&gt;"Closed"))))</f>
        <v/>
      </c>
      <c r="L39" s="15" t="str">
        <f>IF(COUNTA($A39:$I39)=0,"",IF($A39="","Check ID",IF(SUMPRODUCT(--($A$2:$A$500=$A39))&gt;1,"Duplicate ID",IF(OR($B39="",SUMPRODUCT(--(Processes!$A$2:$A$21=$B39))=0),"Check process",IF(NOT(ISNUMBER(E39)),"Check date",IF(E39&lt;&gt;INT(E39),"Check date",IF(NOT(OR(F39="Critical",F39="High",F39="Medium")),"Check inputs","OK")))))))</f>
        <v/>
      </c>
    </row>
    <row r="40" ht="26" customHeight="1" spans="1:12" x14ac:dyDescent="0.25">
      <c r="A40" s="12"/>
      <c r="B40" s="12"/>
      <c r="C40" s="13"/>
      <c r="D40" s="13"/>
      <c r="E40" s="14"/>
      <c r="F40" s="12"/>
      <c r="G40" s="12"/>
      <c r="H40" s="12"/>
      <c r="I40" s="12"/>
      <c r="J40" s="15" t="str">
        <f>IF($A40="","",IF(H40&lt;&gt;"",H40,IF(G40&lt;&gt;"",G40,"Not run")))</f>
        <v/>
      </c>
      <c r="K40" s="16" t="str">
        <f>IF($A40="","",IF(SUMPRODUCT(--($A$2:$A$500=$A40))&gt;1,"Check ID",SUMPRODUCT(--(Defects!$B$2:$B$500=$A40),--(Defects!$E$2:$E$500&lt;&gt;"Closed"))))</f>
        <v/>
      </c>
      <c r="L40" s="15" t="str">
        <f>IF(COUNTA($A40:$I40)=0,"",IF($A40="","Check ID",IF(SUMPRODUCT(--($A$2:$A$500=$A40))&gt;1,"Duplicate ID",IF(OR($B40="",SUMPRODUCT(--(Processes!$A$2:$A$21=$B40))=0),"Check process",IF(NOT(ISNUMBER(E40)),"Check date",IF(E40&lt;&gt;INT(E40),"Check date",IF(NOT(OR(F40="Critical",F40="High",F40="Medium")),"Check inputs","OK")))))))</f>
        <v/>
      </c>
    </row>
    <row r="41" ht="26" customHeight="1" spans="1:12" x14ac:dyDescent="0.25">
      <c r="A41" s="12"/>
      <c r="B41" s="12"/>
      <c r="C41" s="13"/>
      <c r="D41" s="13"/>
      <c r="E41" s="14"/>
      <c r="F41" s="12"/>
      <c r="G41" s="12"/>
      <c r="H41" s="12"/>
      <c r="I41" s="12"/>
      <c r="J41" s="15" t="str">
        <f>IF($A41="","",IF(H41&lt;&gt;"",H41,IF(G41&lt;&gt;"",G41,"Not run")))</f>
        <v/>
      </c>
      <c r="K41" s="16" t="str">
        <f>IF($A41="","",IF(SUMPRODUCT(--($A$2:$A$500=$A41))&gt;1,"Check ID",SUMPRODUCT(--(Defects!$B$2:$B$500=$A41),--(Defects!$E$2:$E$500&lt;&gt;"Closed"))))</f>
        <v/>
      </c>
      <c r="L41" s="15" t="str">
        <f>IF(COUNTA($A41:$I41)=0,"",IF($A41="","Check ID",IF(SUMPRODUCT(--($A$2:$A$500=$A41))&gt;1,"Duplicate ID",IF(OR($B41="",SUMPRODUCT(--(Processes!$A$2:$A$21=$B41))=0),"Check process",IF(NOT(ISNUMBER(E41)),"Check date",IF(E41&lt;&gt;INT(E41),"Check date",IF(NOT(OR(F41="Critical",F41="High",F41="Medium")),"Check inputs","OK")))))))</f>
        <v/>
      </c>
    </row>
    <row r="42" ht="26" customHeight="1" spans="1:12" x14ac:dyDescent="0.25">
      <c r="A42" s="12"/>
      <c r="B42" s="12"/>
      <c r="C42" s="13"/>
      <c r="D42" s="13"/>
      <c r="E42" s="14"/>
      <c r="F42" s="12"/>
      <c r="G42" s="12"/>
      <c r="H42" s="12"/>
      <c r="I42" s="12"/>
      <c r="J42" s="15" t="str">
        <f>IF($A42="","",IF(H42&lt;&gt;"",H42,IF(G42&lt;&gt;"",G42,"Not run")))</f>
        <v/>
      </c>
      <c r="K42" s="16" t="str">
        <f>IF($A42="","",IF(SUMPRODUCT(--($A$2:$A$500=$A42))&gt;1,"Check ID",SUMPRODUCT(--(Defects!$B$2:$B$500=$A42),--(Defects!$E$2:$E$500&lt;&gt;"Closed"))))</f>
        <v/>
      </c>
      <c r="L42" s="15" t="str">
        <f>IF(COUNTA($A42:$I42)=0,"",IF($A42="","Check ID",IF(SUMPRODUCT(--($A$2:$A$500=$A42))&gt;1,"Duplicate ID",IF(OR($B42="",SUMPRODUCT(--(Processes!$A$2:$A$21=$B42))=0),"Check process",IF(NOT(ISNUMBER(E42)),"Check date",IF(E42&lt;&gt;INT(E42),"Check date",IF(NOT(OR(F42="Critical",F42="High",F42="Medium")),"Check inputs","OK")))))))</f>
        <v/>
      </c>
    </row>
    <row r="43" ht="26" customHeight="1" spans="1:12" x14ac:dyDescent="0.25">
      <c r="A43" s="12"/>
      <c r="B43" s="12"/>
      <c r="C43" s="13"/>
      <c r="D43" s="13"/>
      <c r="E43" s="14"/>
      <c r="F43" s="12"/>
      <c r="G43" s="12"/>
      <c r="H43" s="12"/>
      <c r="I43" s="12"/>
      <c r="J43" s="15" t="str">
        <f>IF($A43="","",IF(H43&lt;&gt;"",H43,IF(G43&lt;&gt;"",G43,"Not run")))</f>
        <v/>
      </c>
      <c r="K43" s="16" t="str">
        <f>IF($A43="","",IF(SUMPRODUCT(--($A$2:$A$500=$A43))&gt;1,"Check ID",SUMPRODUCT(--(Defects!$B$2:$B$500=$A43),--(Defects!$E$2:$E$500&lt;&gt;"Closed"))))</f>
        <v/>
      </c>
      <c r="L43" s="15" t="str">
        <f>IF(COUNTA($A43:$I43)=0,"",IF($A43="","Check ID",IF(SUMPRODUCT(--($A$2:$A$500=$A43))&gt;1,"Duplicate ID",IF(OR($B43="",SUMPRODUCT(--(Processes!$A$2:$A$21=$B43))=0),"Check process",IF(NOT(ISNUMBER(E43)),"Check date",IF(E43&lt;&gt;INT(E43),"Check date",IF(NOT(OR(F43="Critical",F43="High",F43="Medium")),"Check inputs","OK")))))))</f>
        <v/>
      </c>
    </row>
    <row r="44" ht="26" customHeight="1" spans="1:12" x14ac:dyDescent="0.25">
      <c r="A44" s="12"/>
      <c r="B44" s="12"/>
      <c r="C44" s="13"/>
      <c r="D44" s="13"/>
      <c r="E44" s="14"/>
      <c r="F44" s="12"/>
      <c r="G44" s="12"/>
      <c r="H44" s="12"/>
      <c r="I44" s="12"/>
      <c r="J44" s="15" t="str">
        <f>IF($A44="","",IF(H44&lt;&gt;"",H44,IF(G44&lt;&gt;"",G44,"Not run")))</f>
        <v/>
      </c>
      <c r="K44" s="16" t="str">
        <f>IF($A44="","",IF(SUMPRODUCT(--($A$2:$A$500=$A44))&gt;1,"Check ID",SUMPRODUCT(--(Defects!$B$2:$B$500=$A44),--(Defects!$E$2:$E$500&lt;&gt;"Closed"))))</f>
        <v/>
      </c>
      <c r="L44" s="15" t="str">
        <f>IF(COUNTA($A44:$I44)=0,"",IF($A44="","Check ID",IF(SUMPRODUCT(--($A$2:$A$500=$A44))&gt;1,"Duplicate ID",IF(OR($B44="",SUMPRODUCT(--(Processes!$A$2:$A$21=$B44))=0),"Check process",IF(NOT(ISNUMBER(E44)),"Check date",IF(E44&lt;&gt;INT(E44),"Check date",IF(NOT(OR(F44="Critical",F44="High",F44="Medium")),"Check inputs","OK")))))))</f>
        <v/>
      </c>
    </row>
    <row r="45" ht="26" customHeight="1" spans="1:12" x14ac:dyDescent="0.25">
      <c r="A45" s="12"/>
      <c r="B45" s="12"/>
      <c r="C45" s="13"/>
      <c r="D45" s="13"/>
      <c r="E45" s="14"/>
      <c r="F45" s="12"/>
      <c r="G45" s="12"/>
      <c r="H45" s="12"/>
      <c r="I45" s="12"/>
      <c r="J45" s="15" t="str">
        <f>IF($A45="","",IF(H45&lt;&gt;"",H45,IF(G45&lt;&gt;"",G45,"Not run")))</f>
        <v/>
      </c>
      <c r="K45" s="16" t="str">
        <f>IF($A45="","",IF(SUMPRODUCT(--($A$2:$A$500=$A45))&gt;1,"Check ID",SUMPRODUCT(--(Defects!$B$2:$B$500=$A45),--(Defects!$E$2:$E$500&lt;&gt;"Closed"))))</f>
        <v/>
      </c>
      <c r="L45" s="15" t="str">
        <f>IF(COUNTA($A45:$I45)=0,"",IF($A45="","Check ID",IF(SUMPRODUCT(--($A$2:$A$500=$A45))&gt;1,"Duplicate ID",IF(OR($B45="",SUMPRODUCT(--(Processes!$A$2:$A$21=$B45))=0),"Check process",IF(NOT(ISNUMBER(E45)),"Check date",IF(E45&lt;&gt;INT(E45),"Check date",IF(NOT(OR(F45="Critical",F45="High",F45="Medium")),"Check inputs","OK")))))))</f>
        <v/>
      </c>
    </row>
    <row r="46" ht="26" customHeight="1" spans="1:12" x14ac:dyDescent="0.25">
      <c r="A46" s="12"/>
      <c r="B46" s="12"/>
      <c r="C46" s="13"/>
      <c r="D46" s="13"/>
      <c r="E46" s="14"/>
      <c r="F46" s="12"/>
      <c r="G46" s="12"/>
      <c r="H46" s="12"/>
      <c r="I46" s="12"/>
      <c r="J46" s="15" t="str">
        <f>IF($A46="","",IF(H46&lt;&gt;"",H46,IF(G46&lt;&gt;"",G46,"Not run")))</f>
        <v/>
      </c>
      <c r="K46" s="16" t="str">
        <f>IF($A46="","",IF(SUMPRODUCT(--($A$2:$A$500=$A46))&gt;1,"Check ID",SUMPRODUCT(--(Defects!$B$2:$B$500=$A46),--(Defects!$E$2:$E$500&lt;&gt;"Closed"))))</f>
        <v/>
      </c>
      <c r="L46" s="15" t="str">
        <f>IF(COUNTA($A46:$I46)=0,"",IF($A46="","Check ID",IF(SUMPRODUCT(--($A$2:$A$500=$A46))&gt;1,"Duplicate ID",IF(OR($B46="",SUMPRODUCT(--(Processes!$A$2:$A$21=$B46))=0),"Check process",IF(NOT(ISNUMBER(E46)),"Check date",IF(E46&lt;&gt;INT(E46),"Check date",IF(NOT(OR(F46="Critical",F46="High",F46="Medium")),"Check inputs","OK")))))))</f>
        <v/>
      </c>
    </row>
    <row r="47" ht="26" customHeight="1" spans="1:12" x14ac:dyDescent="0.25">
      <c r="A47" s="12"/>
      <c r="B47" s="12"/>
      <c r="C47" s="13"/>
      <c r="D47" s="13"/>
      <c r="E47" s="14"/>
      <c r="F47" s="12"/>
      <c r="G47" s="12"/>
      <c r="H47" s="12"/>
      <c r="I47" s="12"/>
      <c r="J47" s="15" t="str">
        <f>IF($A47="","",IF(H47&lt;&gt;"",H47,IF(G47&lt;&gt;"",G47,"Not run")))</f>
        <v/>
      </c>
      <c r="K47" s="16" t="str">
        <f>IF($A47="","",IF(SUMPRODUCT(--($A$2:$A$500=$A47))&gt;1,"Check ID",SUMPRODUCT(--(Defects!$B$2:$B$500=$A47),--(Defects!$E$2:$E$500&lt;&gt;"Closed"))))</f>
        <v/>
      </c>
      <c r="L47" s="15" t="str">
        <f>IF(COUNTA($A47:$I47)=0,"",IF($A47="","Check ID",IF(SUMPRODUCT(--($A$2:$A$500=$A47))&gt;1,"Duplicate ID",IF(OR($B47="",SUMPRODUCT(--(Processes!$A$2:$A$21=$B47))=0),"Check process",IF(NOT(ISNUMBER(E47)),"Check date",IF(E47&lt;&gt;INT(E47),"Check date",IF(NOT(OR(F47="Critical",F47="High",F47="Medium")),"Check inputs","OK")))))))</f>
        <v/>
      </c>
    </row>
    <row r="48" ht="26" customHeight="1" spans="1:12" x14ac:dyDescent="0.25">
      <c r="A48" s="12"/>
      <c r="B48" s="12"/>
      <c r="C48" s="13"/>
      <c r="D48" s="13"/>
      <c r="E48" s="14"/>
      <c r="F48" s="12"/>
      <c r="G48" s="12"/>
      <c r="H48" s="12"/>
      <c r="I48" s="12"/>
      <c r="J48" s="15" t="str">
        <f>IF($A48="","",IF(H48&lt;&gt;"",H48,IF(G48&lt;&gt;"",G48,"Not run")))</f>
        <v/>
      </c>
      <c r="K48" s="16" t="str">
        <f>IF($A48="","",IF(SUMPRODUCT(--($A$2:$A$500=$A48))&gt;1,"Check ID",SUMPRODUCT(--(Defects!$B$2:$B$500=$A48),--(Defects!$E$2:$E$500&lt;&gt;"Closed"))))</f>
        <v/>
      </c>
      <c r="L48" s="15" t="str">
        <f>IF(COUNTA($A48:$I48)=0,"",IF($A48="","Check ID",IF(SUMPRODUCT(--($A$2:$A$500=$A48))&gt;1,"Duplicate ID",IF(OR($B48="",SUMPRODUCT(--(Processes!$A$2:$A$21=$B48))=0),"Check process",IF(NOT(ISNUMBER(E48)),"Check date",IF(E48&lt;&gt;INT(E48),"Check date",IF(NOT(OR(F48="Critical",F48="High",F48="Medium")),"Check inputs","OK")))))))</f>
        <v/>
      </c>
    </row>
    <row r="49" ht="26" customHeight="1" spans="1:12" x14ac:dyDescent="0.25">
      <c r="A49" s="12"/>
      <c r="B49" s="12"/>
      <c r="C49" s="13"/>
      <c r="D49" s="13"/>
      <c r="E49" s="14"/>
      <c r="F49" s="12"/>
      <c r="G49" s="12"/>
      <c r="H49" s="12"/>
      <c r="I49" s="12"/>
      <c r="J49" s="15" t="str">
        <f>IF($A49="","",IF(H49&lt;&gt;"",H49,IF(G49&lt;&gt;"",G49,"Not run")))</f>
        <v/>
      </c>
      <c r="K49" s="16" t="str">
        <f>IF($A49="","",IF(SUMPRODUCT(--($A$2:$A$500=$A49))&gt;1,"Check ID",SUMPRODUCT(--(Defects!$B$2:$B$500=$A49),--(Defects!$E$2:$E$500&lt;&gt;"Closed"))))</f>
        <v/>
      </c>
      <c r="L49" s="15" t="str">
        <f>IF(COUNTA($A49:$I49)=0,"",IF($A49="","Check ID",IF(SUMPRODUCT(--($A$2:$A$500=$A49))&gt;1,"Duplicate ID",IF(OR($B49="",SUMPRODUCT(--(Processes!$A$2:$A$21=$B49))=0),"Check process",IF(NOT(ISNUMBER(E49)),"Check date",IF(E49&lt;&gt;INT(E49),"Check date",IF(NOT(OR(F49="Critical",F49="High",F49="Medium")),"Check inputs","OK")))))))</f>
        <v/>
      </c>
    </row>
    <row r="50" ht="26" customHeight="1" spans="1:12" x14ac:dyDescent="0.25">
      <c r="A50" s="12"/>
      <c r="B50" s="12"/>
      <c r="C50" s="13"/>
      <c r="D50" s="13"/>
      <c r="E50" s="14"/>
      <c r="F50" s="12"/>
      <c r="G50" s="12"/>
      <c r="H50" s="12"/>
      <c r="I50" s="12"/>
      <c r="J50" s="15" t="str">
        <f>IF($A50="","",IF(H50&lt;&gt;"",H50,IF(G50&lt;&gt;"",G50,"Not run")))</f>
        <v/>
      </c>
      <c r="K50" s="16" t="str">
        <f>IF($A50="","",IF(SUMPRODUCT(--($A$2:$A$500=$A50))&gt;1,"Check ID",SUMPRODUCT(--(Defects!$B$2:$B$500=$A50),--(Defects!$E$2:$E$500&lt;&gt;"Closed"))))</f>
        <v/>
      </c>
      <c r="L50" s="15" t="str">
        <f>IF(COUNTA($A50:$I50)=0,"",IF($A50="","Check ID",IF(SUMPRODUCT(--($A$2:$A$500=$A50))&gt;1,"Duplicate ID",IF(OR($B50="",SUMPRODUCT(--(Processes!$A$2:$A$21=$B50))=0),"Check process",IF(NOT(ISNUMBER(E50)),"Check date",IF(E50&lt;&gt;INT(E50),"Check date",IF(NOT(OR(F50="Critical",F50="High",F50="Medium")),"Check inputs","OK")))))))</f>
        <v/>
      </c>
    </row>
    <row r="51" ht="26" customHeight="1" spans="1:12" x14ac:dyDescent="0.25">
      <c r="A51" s="12"/>
      <c r="B51" s="12"/>
      <c r="C51" s="13"/>
      <c r="D51" s="13"/>
      <c r="E51" s="14"/>
      <c r="F51" s="12"/>
      <c r="G51" s="12"/>
      <c r="H51" s="12"/>
      <c r="I51" s="12"/>
      <c r="J51" s="15" t="str">
        <f>IF($A51="","",IF(H51&lt;&gt;"",H51,IF(G51&lt;&gt;"",G51,"Not run")))</f>
        <v/>
      </c>
      <c r="K51" s="16" t="str">
        <f>IF($A51="","",IF(SUMPRODUCT(--($A$2:$A$500=$A51))&gt;1,"Check ID",SUMPRODUCT(--(Defects!$B$2:$B$500=$A51),--(Defects!$E$2:$E$500&lt;&gt;"Closed"))))</f>
        <v/>
      </c>
      <c r="L51" s="15" t="str">
        <f>IF(COUNTA($A51:$I51)=0,"",IF($A51="","Check ID",IF(SUMPRODUCT(--($A$2:$A$500=$A51))&gt;1,"Duplicate ID",IF(OR($B51="",SUMPRODUCT(--(Processes!$A$2:$A$21=$B51))=0),"Check process",IF(NOT(ISNUMBER(E51)),"Check date",IF(E51&lt;&gt;INT(E51),"Check date",IF(NOT(OR(F51="Critical",F51="High",F51="Medium")),"Check inputs","OK")))))))</f>
        <v/>
      </c>
    </row>
    <row r="52" ht="26" customHeight="1" spans="1:12" x14ac:dyDescent="0.25">
      <c r="A52" s="12"/>
      <c r="B52" s="12"/>
      <c r="C52" s="13"/>
      <c r="D52" s="13"/>
      <c r="E52" s="14"/>
      <c r="F52" s="12"/>
      <c r="G52" s="12"/>
      <c r="H52" s="12"/>
      <c r="I52" s="12"/>
      <c r="J52" s="15" t="str">
        <f>IF($A52="","",IF(H52&lt;&gt;"",H52,IF(G52&lt;&gt;"",G52,"Not run")))</f>
        <v/>
      </c>
      <c r="K52" s="16" t="str">
        <f>IF($A52="","",IF(SUMPRODUCT(--($A$2:$A$500=$A52))&gt;1,"Check ID",SUMPRODUCT(--(Defects!$B$2:$B$500=$A52),--(Defects!$E$2:$E$500&lt;&gt;"Closed"))))</f>
        <v/>
      </c>
      <c r="L52" s="15" t="str">
        <f>IF(COUNTA($A52:$I52)=0,"",IF($A52="","Check ID",IF(SUMPRODUCT(--($A$2:$A$500=$A52))&gt;1,"Duplicate ID",IF(OR($B52="",SUMPRODUCT(--(Processes!$A$2:$A$21=$B52))=0),"Check process",IF(NOT(ISNUMBER(E52)),"Check date",IF(E52&lt;&gt;INT(E52),"Check date",IF(NOT(OR(F52="Critical",F52="High",F52="Medium")),"Check inputs","OK")))))))</f>
        <v/>
      </c>
    </row>
    <row r="53" ht="26" customHeight="1" spans="1:12" x14ac:dyDescent="0.25">
      <c r="A53" s="12"/>
      <c r="B53" s="12"/>
      <c r="C53" s="13"/>
      <c r="D53" s="13"/>
      <c r="E53" s="14"/>
      <c r="F53" s="12"/>
      <c r="G53" s="12"/>
      <c r="H53" s="12"/>
      <c r="I53" s="12"/>
      <c r="J53" s="15" t="str">
        <f>IF($A53="","",IF(H53&lt;&gt;"",H53,IF(G53&lt;&gt;"",G53,"Not run")))</f>
        <v/>
      </c>
      <c r="K53" s="16" t="str">
        <f>IF($A53="","",IF(SUMPRODUCT(--($A$2:$A$500=$A53))&gt;1,"Check ID",SUMPRODUCT(--(Defects!$B$2:$B$500=$A53),--(Defects!$E$2:$E$500&lt;&gt;"Closed"))))</f>
        <v/>
      </c>
      <c r="L53" s="15" t="str">
        <f>IF(COUNTA($A53:$I53)=0,"",IF($A53="","Check ID",IF(SUMPRODUCT(--($A$2:$A$500=$A53))&gt;1,"Duplicate ID",IF(OR($B53="",SUMPRODUCT(--(Processes!$A$2:$A$21=$B53))=0),"Check process",IF(NOT(ISNUMBER(E53)),"Check date",IF(E53&lt;&gt;INT(E53),"Check date",IF(NOT(OR(F53="Critical",F53="High",F53="Medium")),"Check inputs","OK")))))))</f>
        <v/>
      </c>
    </row>
    <row r="54" ht="26" customHeight="1" spans="1:12" x14ac:dyDescent="0.25">
      <c r="A54" s="12"/>
      <c r="B54" s="12"/>
      <c r="C54" s="13"/>
      <c r="D54" s="13"/>
      <c r="E54" s="14"/>
      <c r="F54" s="12"/>
      <c r="G54" s="12"/>
      <c r="H54" s="12"/>
      <c r="I54" s="12"/>
      <c r="J54" s="15" t="str">
        <f>IF($A54="","",IF(H54&lt;&gt;"",H54,IF(G54&lt;&gt;"",G54,"Not run")))</f>
        <v/>
      </c>
      <c r="K54" s="16" t="str">
        <f>IF($A54="","",IF(SUMPRODUCT(--($A$2:$A$500=$A54))&gt;1,"Check ID",SUMPRODUCT(--(Defects!$B$2:$B$500=$A54),--(Defects!$E$2:$E$500&lt;&gt;"Closed"))))</f>
        <v/>
      </c>
      <c r="L54" s="15" t="str">
        <f>IF(COUNTA($A54:$I54)=0,"",IF($A54="","Check ID",IF(SUMPRODUCT(--($A$2:$A$500=$A54))&gt;1,"Duplicate ID",IF(OR($B54="",SUMPRODUCT(--(Processes!$A$2:$A$21=$B54))=0),"Check process",IF(NOT(ISNUMBER(E54)),"Check date",IF(E54&lt;&gt;INT(E54),"Check date",IF(NOT(OR(F54="Critical",F54="High",F54="Medium")),"Check inputs","OK")))))))</f>
        <v/>
      </c>
    </row>
    <row r="55" ht="26" customHeight="1" spans="1:12" x14ac:dyDescent="0.25">
      <c r="A55" s="12"/>
      <c r="B55" s="12"/>
      <c r="C55" s="13"/>
      <c r="D55" s="13"/>
      <c r="E55" s="14"/>
      <c r="F55" s="12"/>
      <c r="G55" s="12"/>
      <c r="H55" s="12"/>
      <c r="I55" s="12"/>
      <c r="J55" s="15" t="str">
        <f>IF($A55="","",IF(H55&lt;&gt;"",H55,IF(G55&lt;&gt;"",G55,"Not run")))</f>
        <v/>
      </c>
      <c r="K55" s="16" t="str">
        <f>IF($A55="","",IF(SUMPRODUCT(--($A$2:$A$500=$A55))&gt;1,"Check ID",SUMPRODUCT(--(Defects!$B$2:$B$500=$A55),--(Defects!$E$2:$E$500&lt;&gt;"Closed"))))</f>
        <v/>
      </c>
      <c r="L55" s="15" t="str">
        <f>IF(COUNTA($A55:$I55)=0,"",IF($A55="","Check ID",IF(SUMPRODUCT(--($A$2:$A$500=$A55))&gt;1,"Duplicate ID",IF(OR($B55="",SUMPRODUCT(--(Processes!$A$2:$A$21=$B55))=0),"Check process",IF(NOT(ISNUMBER(E55)),"Check date",IF(E55&lt;&gt;INT(E55),"Check date",IF(NOT(OR(F55="Critical",F55="High",F55="Medium")),"Check inputs","OK")))))))</f>
        <v/>
      </c>
    </row>
    <row r="56" ht="26" customHeight="1" spans="1:12" x14ac:dyDescent="0.25">
      <c r="A56" s="12"/>
      <c r="B56" s="12"/>
      <c r="C56" s="13"/>
      <c r="D56" s="13"/>
      <c r="E56" s="14"/>
      <c r="F56" s="12"/>
      <c r="G56" s="12"/>
      <c r="H56" s="12"/>
      <c r="I56" s="12"/>
      <c r="J56" s="15" t="str">
        <f>IF($A56="","",IF(H56&lt;&gt;"",H56,IF(G56&lt;&gt;"",G56,"Not run")))</f>
        <v/>
      </c>
      <c r="K56" s="16" t="str">
        <f>IF($A56="","",IF(SUMPRODUCT(--($A$2:$A$500=$A56))&gt;1,"Check ID",SUMPRODUCT(--(Defects!$B$2:$B$500=$A56),--(Defects!$E$2:$E$500&lt;&gt;"Closed"))))</f>
        <v/>
      </c>
      <c r="L56" s="15" t="str">
        <f>IF(COUNTA($A56:$I56)=0,"",IF($A56="","Check ID",IF(SUMPRODUCT(--($A$2:$A$500=$A56))&gt;1,"Duplicate ID",IF(OR($B56="",SUMPRODUCT(--(Processes!$A$2:$A$21=$B56))=0),"Check process",IF(NOT(ISNUMBER(E56)),"Check date",IF(E56&lt;&gt;INT(E56),"Check date",IF(NOT(OR(F56="Critical",F56="High",F56="Medium")),"Check inputs","OK")))))))</f>
        <v/>
      </c>
    </row>
    <row r="57" ht="26" customHeight="1" spans="1:12" x14ac:dyDescent="0.25">
      <c r="A57" s="12"/>
      <c r="B57" s="12"/>
      <c r="C57" s="13"/>
      <c r="D57" s="13"/>
      <c r="E57" s="14"/>
      <c r="F57" s="12"/>
      <c r="G57" s="12"/>
      <c r="H57" s="12"/>
      <c r="I57" s="12"/>
      <c r="J57" s="15" t="str">
        <f>IF($A57="","",IF(H57&lt;&gt;"",H57,IF(G57&lt;&gt;"",G57,"Not run")))</f>
        <v/>
      </c>
      <c r="K57" s="16" t="str">
        <f>IF($A57="","",IF(SUMPRODUCT(--($A$2:$A$500=$A57))&gt;1,"Check ID",SUMPRODUCT(--(Defects!$B$2:$B$500=$A57),--(Defects!$E$2:$E$500&lt;&gt;"Closed"))))</f>
        <v/>
      </c>
      <c r="L57" s="15" t="str">
        <f>IF(COUNTA($A57:$I57)=0,"",IF($A57="","Check ID",IF(SUMPRODUCT(--($A$2:$A$500=$A57))&gt;1,"Duplicate ID",IF(OR($B57="",SUMPRODUCT(--(Processes!$A$2:$A$21=$B57))=0),"Check process",IF(NOT(ISNUMBER(E57)),"Check date",IF(E57&lt;&gt;INT(E57),"Check date",IF(NOT(OR(F57="Critical",F57="High",F57="Medium")),"Check inputs","OK")))))))</f>
        <v/>
      </c>
    </row>
    <row r="58" ht="26" customHeight="1" spans="1:12" x14ac:dyDescent="0.25">
      <c r="A58" s="12"/>
      <c r="B58" s="12"/>
      <c r="C58" s="13"/>
      <c r="D58" s="13"/>
      <c r="E58" s="14"/>
      <c r="F58" s="12"/>
      <c r="G58" s="12"/>
      <c r="H58" s="12"/>
      <c r="I58" s="12"/>
      <c r="J58" s="15" t="str">
        <f>IF($A58="","",IF(H58&lt;&gt;"",H58,IF(G58&lt;&gt;"",G58,"Not run")))</f>
        <v/>
      </c>
      <c r="K58" s="16" t="str">
        <f>IF($A58="","",IF(SUMPRODUCT(--($A$2:$A$500=$A58))&gt;1,"Check ID",SUMPRODUCT(--(Defects!$B$2:$B$500=$A58),--(Defects!$E$2:$E$500&lt;&gt;"Closed"))))</f>
        <v/>
      </c>
      <c r="L58" s="15" t="str">
        <f>IF(COUNTA($A58:$I58)=0,"",IF($A58="","Check ID",IF(SUMPRODUCT(--($A$2:$A$500=$A58))&gt;1,"Duplicate ID",IF(OR($B58="",SUMPRODUCT(--(Processes!$A$2:$A$21=$B58))=0),"Check process",IF(NOT(ISNUMBER(E58)),"Check date",IF(E58&lt;&gt;INT(E58),"Check date",IF(NOT(OR(F58="Critical",F58="High",F58="Medium")),"Check inputs","OK")))))))</f>
        <v/>
      </c>
    </row>
    <row r="59" ht="26" customHeight="1" spans="1:12" x14ac:dyDescent="0.25">
      <c r="A59" s="12"/>
      <c r="B59" s="12"/>
      <c r="C59" s="13"/>
      <c r="D59" s="13"/>
      <c r="E59" s="14"/>
      <c r="F59" s="12"/>
      <c r="G59" s="12"/>
      <c r="H59" s="12"/>
      <c r="I59" s="12"/>
      <c r="J59" s="15" t="str">
        <f>IF($A59="","",IF(H59&lt;&gt;"",H59,IF(G59&lt;&gt;"",G59,"Not run")))</f>
        <v/>
      </c>
      <c r="K59" s="16" t="str">
        <f>IF($A59="","",IF(SUMPRODUCT(--($A$2:$A$500=$A59))&gt;1,"Check ID",SUMPRODUCT(--(Defects!$B$2:$B$500=$A59),--(Defects!$E$2:$E$500&lt;&gt;"Closed"))))</f>
        <v/>
      </c>
      <c r="L59" s="15" t="str">
        <f>IF(COUNTA($A59:$I59)=0,"",IF($A59="","Check ID",IF(SUMPRODUCT(--($A$2:$A$500=$A59))&gt;1,"Duplicate ID",IF(OR($B59="",SUMPRODUCT(--(Processes!$A$2:$A$21=$B59))=0),"Check process",IF(NOT(ISNUMBER(E59)),"Check date",IF(E59&lt;&gt;INT(E59),"Check date",IF(NOT(OR(F59="Critical",F59="High",F59="Medium")),"Check inputs","OK")))))))</f>
        <v/>
      </c>
    </row>
    <row r="60" ht="26" customHeight="1" spans="1:12" x14ac:dyDescent="0.25">
      <c r="A60" s="12"/>
      <c r="B60" s="12"/>
      <c r="C60" s="13"/>
      <c r="D60" s="13"/>
      <c r="E60" s="14"/>
      <c r="F60" s="12"/>
      <c r="G60" s="12"/>
      <c r="H60" s="12"/>
      <c r="I60" s="12"/>
      <c r="J60" s="15" t="str">
        <f>IF($A60="","",IF(H60&lt;&gt;"",H60,IF(G60&lt;&gt;"",G60,"Not run")))</f>
        <v/>
      </c>
      <c r="K60" s="16" t="str">
        <f>IF($A60="","",IF(SUMPRODUCT(--($A$2:$A$500=$A60))&gt;1,"Check ID",SUMPRODUCT(--(Defects!$B$2:$B$500=$A60),--(Defects!$E$2:$E$500&lt;&gt;"Closed"))))</f>
        <v/>
      </c>
      <c r="L60" s="15" t="str">
        <f>IF(COUNTA($A60:$I60)=0,"",IF($A60="","Check ID",IF(SUMPRODUCT(--($A$2:$A$500=$A60))&gt;1,"Duplicate ID",IF(OR($B60="",SUMPRODUCT(--(Processes!$A$2:$A$21=$B60))=0),"Check process",IF(NOT(ISNUMBER(E60)),"Check date",IF(E60&lt;&gt;INT(E60),"Check date",IF(NOT(OR(F60="Critical",F60="High",F60="Medium")),"Check inputs","OK")))))))</f>
        <v/>
      </c>
    </row>
    <row r="61" ht="26" customHeight="1" spans="1:12" x14ac:dyDescent="0.25">
      <c r="A61" s="12"/>
      <c r="B61" s="12"/>
      <c r="C61" s="13"/>
      <c r="D61" s="13"/>
      <c r="E61" s="14"/>
      <c r="F61" s="12"/>
      <c r="G61" s="12"/>
      <c r="H61" s="12"/>
      <c r="I61" s="12"/>
      <c r="J61" s="15" t="str">
        <f>IF($A61="","",IF(H61&lt;&gt;"",H61,IF(G61&lt;&gt;"",G61,"Not run")))</f>
        <v/>
      </c>
      <c r="K61" s="16" t="str">
        <f>IF($A61="","",IF(SUMPRODUCT(--($A$2:$A$500=$A61))&gt;1,"Check ID",SUMPRODUCT(--(Defects!$B$2:$B$500=$A61),--(Defects!$E$2:$E$500&lt;&gt;"Closed"))))</f>
        <v/>
      </c>
      <c r="L61" s="15" t="str">
        <f>IF(COUNTA($A61:$I61)=0,"",IF($A61="","Check ID",IF(SUMPRODUCT(--($A$2:$A$500=$A61))&gt;1,"Duplicate ID",IF(OR($B61="",SUMPRODUCT(--(Processes!$A$2:$A$21=$B61))=0),"Check process",IF(NOT(ISNUMBER(E61)),"Check date",IF(E61&lt;&gt;INT(E61),"Check date",IF(NOT(OR(F61="Critical",F61="High",F61="Medium")),"Check inputs","OK")))))))</f>
        <v/>
      </c>
    </row>
    <row r="62" ht="26" customHeight="1" spans="1:12" x14ac:dyDescent="0.25">
      <c r="A62" s="12"/>
      <c r="B62" s="12"/>
      <c r="C62" s="13"/>
      <c r="D62" s="13"/>
      <c r="E62" s="14"/>
      <c r="F62" s="12"/>
      <c r="G62" s="12"/>
      <c r="H62" s="12"/>
      <c r="I62" s="12"/>
      <c r="J62" s="15" t="str">
        <f>IF($A62="","",IF(H62&lt;&gt;"",H62,IF(G62&lt;&gt;"",G62,"Not run")))</f>
        <v/>
      </c>
      <c r="K62" s="16" t="str">
        <f>IF($A62="","",IF(SUMPRODUCT(--($A$2:$A$500=$A62))&gt;1,"Check ID",SUMPRODUCT(--(Defects!$B$2:$B$500=$A62),--(Defects!$E$2:$E$500&lt;&gt;"Closed"))))</f>
        <v/>
      </c>
      <c r="L62" s="15" t="str">
        <f>IF(COUNTA($A62:$I62)=0,"",IF($A62="","Check ID",IF(SUMPRODUCT(--($A$2:$A$500=$A62))&gt;1,"Duplicate ID",IF(OR($B62="",SUMPRODUCT(--(Processes!$A$2:$A$21=$B62))=0),"Check process",IF(NOT(ISNUMBER(E62)),"Check date",IF(E62&lt;&gt;INT(E62),"Check date",IF(NOT(OR(F62="Critical",F62="High",F62="Medium")),"Check inputs","OK")))))))</f>
        <v/>
      </c>
    </row>
    <row r="63" ht="26" customHeight="1" spans="1:12" x14ac:dyDescent="0.25">
      <c r="A63" s="12"/>
      <c r="B63" s="12"/>
      <c r="C63" s="13"/>
      <c r="D63" s="13"/>
      <c r="E63" s="14"/>
      <c r="F63" s="12"/>
      <c r="G63" s="12"/>
      <c r="H63" s="12"/>
      <c r="I63" s="12"/>
      <c r="J63" s="15" t="str">
        <f>IF($A63="","",IF(H63&lt;&gt;"",H63,IF(G63&lt;&gt;"",G63,"Not run")))</f>
        <v/>
      </c>
      <c r="K63" s="16" t="str">
        <f>IF($A63="","",IF(SUMPRODUCT(--($A$2:$A$500=$A63))&gt;1,"Check ID",SUMPRODUCT(--(Defects!$B$2:$B$500=$A63),--(Defects!$E$2:$E$500&lt;&gt;"Closed"))))</f>
        <v/>
      </c>
      <c r="L63" s="15" t="str">
        <f>IF(COUNTA($A63:$I63)=0,"",IF($A63="","Check ID",IF(SUMPRODUCT(--($A$2:$A$500=$A63))&gt;1,"Duplicate ID",IF(OR($B63="",SUMPRODUCT(--(Processes!$A$2:$A$21=$B63))=0),"Check process",IF(NOT(ISNUMBER(E63)),"Check date",IF(E63&lt;&gt;INT(E63),"Check date",IF(NOT(OR(F63="Critical",F63="High",F63="Medium")),"Check inputs","OK")))))))</f>
        <v/>
      </c>
    </row>
    <row r="64" ht="26" customHeight="1" spans="1:12" x14ac:dyDescent="0.25">
      <c r="A64" s="12"/>
      <c r="B64" s="12"/>
      <c r="C64" s="13"/>
      <c r="D64" s="13"/>
      <c r="E64" s="14"/>
      <c r="F64" s="12"/>
      <c r="G64" s="12"/>
      <c r="H64" s="12"/>
      <c r="I64" s="12"/>
      <c r="J64" s="15" t="str">
        <f>IF($A64="","",IF(H64&lt;&gt;"",H64,IF(G64&lt;&gt;"",G64,"Not run")))</f>
        <v/>
      </c>
      <c r="K64" s="16" t="str">
        <f>IF($A64="","",IF(SUMPRODUCT(--($A$2:$A$500=$A64))&gt;1,"Check ID",SUMPRODUCT(--(Defects!$B$2:$B$500=$A64),--(Defects!$E$2:$E$500&lt;&gt;"Closed"))))</f>
        <v/>
      </c>
      <c r="L64" s="15" t="str">
        <f>IF(COUNTA($A64:$I64)=0,"",IF($A64="","Check ID",IF(SUMPRODUCT(--($A$2:$A$500=$A64))&gt;1,"Duplicate ID",IF(OR($B64="",SUMPRODUCT(--(Processes!$A$2:$A$21=$B64))=0),"Check process",IF(NOT(ISNUMBER(E64)),"Check date",IF(E64&lt;&gt;INT(E64),"Check date",IF(NOT(OR(F64="Critical",F64="High",F64="Medium")),"Check inputs","OK")))))))</f>
        <v/>
      </c>
    </row>
    <row r="65" ht="26" customHeight="1" spans="1:12" x14ac:dyDescent="0.25">
      <c r="A65" s="12"/>
      <c r="B65" s="12"/>
      <c r="C65" s="13"/>
      <c r="D65" s="13"/>
      <c r="E65" s="14"/>
      <c r="F65" s="12"/>
      <c r="G65" s="12"/>
      <c r="H65" s="12"/>
      <c r="I65" s="12"/>
      <c r="J65" s="15" t="str">
        <f>IF($A65="","",IF(H65&lt;&gt;"",H65,IF(G65&lt;&gt;"",G65,"Not run")))</f>
        <v/>
      </c>
      <c r="K65" s="16" t="str">
        <f>IF($A65="","",IF(SUMPRODUCT(--($A$2:$A$500=$A65))&gt;1,"Check ID",SUMPRODUCT(--(Defects!$B$2:$B$500=$A65),--(Defects!$E$2:$E$500&lt;&gt;"Closed"))))</f>
        <v/>
      </c>
      <c r="L65" s="15" t="str">
        <f>IF(COUNTA($A65:$I65)=0,"",IF($A65="","Check ID",IF(SUMPRODUCT(--($A$2:$A$500=$A65))&gt;1,"Duplicate ID",IF(OR($B65="",SUMPRODUCT(--(Processes!$A$2:$A$21=$B65))=0),"Check process",IF(NOT(ISNUMBER(E65)),"Check date",IF(E65&lt;&gt;INT(E65),"Check date",IF(NOT(OR(F65="Critical",F65="High",F65="Medium")),"Check inputs","OK")))))))</f>
        <v/>
      </c>
    </row>
    <row r="66" ht="26" customHeight="1" spans="1:12" x14ac:dyDescent="0.25">
      <c r="A66" s="12"/>
      <c r="B66" s="12"/>
      <c r="C66" s="13"/>
      <c r="D66" s="13"/>
      <c r="E66" s="14"/>
      <c r="F66" s="12"/>
      <c r="G66" s="12"/>
      <c r="H66" s="12"/>
      <c r="I66" s="12"/>
      <c r="J66" s="15" t="str">
        <f>IF($A66="","",IF(H66&lt;&gt;"",H66,IF(G66&lt;&gt;"",G66,"Not run")))</f>
        <v/>
      </c>
      <c r="K66" s="16" t="str">
        <f>IF($A66="","",IF(SUMPRODUCT(--($A$2:$A$500=$A66))&gt;1,"Check ID",SUMPRODUCT(--(Defects!$B$2:$B$500=$A66),--(Defects!$E$2:$E$500&lt;&gt;"Closed"))))</f>
        <v/>
      </c>
      <c r="L66" s="15" t="str">
        <f>IF(COUNTA($A66:$I66)=0,"",IF($A66="","Check ID",IF(SUMPRODUCT(--($A$2:$A$500=$A66))&gt;1,"Duplicate ID",IF(OR($B66="",SUMPRODUCT(--(Processes!$A$2:$A$21=$B66))=0),"Check process",IF(NOT(ISNUMBER(E66)),"Check date",IF(E66&lt;&gt;INT(E66),"Check date",IF(NOT(OR(F66="Critical",F66="High",F66="Medium")),"Check inputs","OK")))))))</f>
        <v/>
      </c>
    </row>
    <row r="67" ht="26" customHeight="1" spans="1:12" x14ac:dyDescent="0.25">
      <c r="A67" s="12"/>
      <c r="B67" s="12"/>
      <c r="C67" s="13"/>
      <c r="D67" s="13"/>
      <c r="E67" s="14"/>
      <c r="F67" s="12"/>
      <c r="G67" s="12"/>
      <c r="H67" s="12"/>
      <c r="I67" s="12"/>
      <c r="J67" s="15" t="str">
        <f>IF($A67="","",IF(H67&lt;&gt;"",H67,IF(G67&lt;&gt;"",G67,"Not run")))</f>
        <v/>
      </c>
      <c r="K67" s="16" t="str">
        <f>IF($A67="","",IF(SUMPRODUCT(--($A$2:$A$500=$A67))&gt;1,"Check ID",SUMPRODUCT(--(Defects!$B$2:$B$500=$A67),--(Defects!$E$2:$E$500&lt;&gt;"Closed"))))</f>
        <v/>
      </c>
      <c r="L67" s="15" t="str">
        <f>IF(COUNTA($A67:$I67)=0,"",IF($A67="","Check ID",IF(SUMPRODUCT(--($A$2:$A$500=$A67))&gt;1,"Duplicate ID",IF(OR($B67="",SUMPRODUCT(--(Processes!$A$2:$A$21=$B67))=0),"Check process",IF(NOT(ISNUMBER(E67)),"Check date",IF(E67&lt;&gt;INT(E67),"Check date",IF(NOT(OR(F67="Critical",F67="High",F67="Medium")),"Check inputs","OK")))))))</f>
        <v/>
      </c>
    </row>
    <row r="68" ht="26" customHeight="1" spans="1:12" x14ac:dyDescent="0.25">
      <c r="A68" s="12"/>
      <c r="B68" s="12"/>
      <c r="C68" s="13"/>
      <c r="D68" s="13"/>
      <c r="E68" s="14"/>
      <c r="F68" s="12"/>
      <c r="G68" s="12"/>
      <c r="H68" s="12"/>
      <c r="I68" s="12"/>
      <c r="J68" s="15" t="str">
        <f>IF($A68="","",IF(H68&lt;&gt;"",H68,IF(G68&lt;&gt;"",G68,"Not run")))</f>
        <v/>
      </c>
      <c r="K68" s="16" t="str">
        <f>IF($A68="","",IF(SUMPRODUCT(--($A$2:$A$500=$A68))&gt;1,"Check ID",SUMPRODUCT(--(Defects!$B$2:$B$500=$A68),--(Defects!$E$2:$E$500&lt;&gt;"Closed"))))</f>
        <v/>
      </c>
      <c r="L68" s="15" t="str">
        <f>IF(COUNTA($A68:$I68)=0,"",IF($A68="","Check ID",IF(SUMPRODUCT(--($A$2:$A$500=$A68))&gt;1,"Duplicate ID",IF(OR($B68="",SUMPRODUCT(--(Processes!$A$2:$A$21=$B68))=0),"Check process",IF(NOT(ISNUMBER(E68)),"Check date",IF(E68&lt;&gt;INT(E68),"Check date",IF(NOT(OR(F68="Critical",F68="High",F68="Medium")),"Check inputs","OK")))))))</f>
        <v/>
      </c>
    </row>
    <row r="69" ht="26" customHeight="1" spans="1:12" x14ac:dyDescent="0.25">
      <c r="A69" s="12"/>
      <c r="B69" s="12"/>
      <c r="C69" s="13"/>
      <c r="D69" s="13"/>
      <c r="E69" s="14"/>
      <c r="F69" s="12"/>
      <c r="G69" s="12"/>
      <c r="H69" s="12"/>
      <c r="I69" s="12"/>
      <c r="J69" s="15" t="str">
        <f>IF($A69="","",IF(H69&lt;&gt;"",H69,IF(G69&lt;&gt;"",G69,"Not run")))</f>
        <v/>
      </c>
      <c r="K69" s="16" t="str">
        <f>IF($A69="","",IF(SUMPRODUCT(--($A$2:$A$500=$A69))&gt;1,"Check ID",SUMPRODUCT(--(Defects!$B$2:$B$500=$A69),--(Defects!$E$2:$E$500&lt;&gt;"Closed"))))</f>
        <v/>
      </c>
      <c r="L69" s="15" t="str">
        <f>IF(COUNTA($A69:$I69)=0,"",IF($A69="","Check ID",IF(SUMPRODUCT(--($A$2:$A$500=$A69))&gt;1,"Duplicate ID",IF(OR($B69="",SUMPRODUCT(--(Processes!$A$2:$A$21=$B69))=0),"Check process",IF(NOT(ISNUMBER(E69)),"Check date",IF(E69&lt;&gt;INT(E69),"Check date",IF(NOT(OR(F69="Critical",F69="High",F69="Medium")),"Check inputs","OK")))))))</f>
        <v/>
      </c>
    </row>
    <row r="70" ht="26" customHeight="1" spans="1:12" x14ac:dyDescent="0.25">
      <c r="A70" s="12"/>
      <c r="B70" s="12"/>
      <c r="C70" s="13"/>
      <c r="D70" s="13"/>
      <c r="E70" s="14"/>
      <c r="F70" s="12"/>
      <c r="G70" s="12"/>
      <c r="H70" s="12"/>
      <c r="I70" s="12"/>
      <c r="J70" s="15" t="str">
        <f>IF($A70="","",IF(H70&lt;&gt;"",H70,IF(G70&lt;&gt;"",G70,"Not run")))</f>
        <v/>
      </c>
      <c r="K70" s="16" t="str">
        <f>IF($A70="","",IF(SUMPRODUCT(--($A$2:$A$500=$A70))&gt;1,"Check ID",SUMPRODUCT(--(Defects!$B$2:$B$500=$A70),--(Defects!$E$2:$E$500&lt;&gt;"Closed"))))</f>
        <v/>
      </c>
      <c r="L70" s="15" t="str">
        <f>IF(COUNTA($A70:$I70)=0,"",IF($A70="","Check ID",IF(SUMPRODUCT(--($A$2:$A$500=$A70))&gt;1,"Duplicate ID",IF(OR($B70="",SUMPRODUCT(--(Processes!$A$2:$A$21=$B70))=0),"Check process",IF(NOT(ISNUMBER(E70)),"Check date",IF(E70&lt;&gt;INT(E70),"Check date",IF(NOT(OR(F70="Critical",F70="High",F70="Medium")),"Check inputs","OK")))))))</f>
        <v/>
      </c>
    </row>
    <row r="71" ht="26" customHeight="1" spans="1:12" x14ac:dyDescent="0.25">
      <c r="A71" s="12"/>
      <c r="B71" s="12"/>
      <c r="C71" s="13"/>
      <c r="D71" s="13"/>
      <c r="E71" s="14"/>
      <c r="F71" s="12"/>
      <c r="G71" s="12"/>
      <c r="H71" s="12"/>
      <c r="I71" s="12"/>
      <c r="J71" s="15" t="str">
        <f>IF($A71="","",IF(H71&lt;&gt;"",H71,IF(G71&lt;&gt;"",G71,"Not run")))</f>
        <v/>
      </c>
      <c r="K71" s="16" t="str">
        <f>IF($A71="","",IF(SUMPRODUCT(--($A$2:$A$500=$A71))&gt;1,"Check ID",SUMPRODUCT(--(Defects!$B$2:$B$500=$A71),--(Defects!$E$2:$E$500&lt;&gt;"Closed"))))</f>
        <v/>
      </c>
      <c r="L71" s="15" t="str">
        <f>IF(COUNTA($A71:$I71)=0,"",IF($A71="","Check ID",IF(SUMPRODUCT(--($A$2:$A$500=$A71))&gt;1,"Duplicate ID",IF(OR($B71="",SUMPRODUCT(--(Processes!$A$2:$A$21=$B71))=0),"Check process",IF(NOT(ISNUMBER(E71)),"Check date",IF(E71&lt;&gt;INT(E71),"Check date",IF(NOT(OR(F71="Critical",F71="High",F71="Medium")),"Check inputs","OK")))))))</f>
        <v/>
      </c>
    </row>
    <row r="72" ht="26" customHeight="1" spans="1:12" x14ac:dyDescent="0.25">
      <c r="A72" s="12"/>
      <c r="B72" s="12"/>
      <c r="C72" s="13"/>
      <c r="D72" s="13"/>
      <c r="E72" s="14"/>
      <c r="F72" s="12"/>
      <c r="G72" s="12"/>
      <c r="H72" s="12"/>
      <c r="I72" s="12"/>
      <c r="J72" s="15" t="str">
        <f>IF($A72="","",IF(H72&lt;&gt;"",H72,IF(G72&lt;&gt;"",G72,"Not run")))</f>
        <v/>
      </c>
      <c r="K72" s="16" t="str">
        <f>IF($A72="","",IF(SUMPRODUCT(--($A$2:$A$500=$A72))&gt;1,"Check ID",SUMPRODUCT(--(Defects!$B$2:$B$500=$A72),--(Defects!$E$2:$E$500&lt;&gt;"Closed"))))</f>
        <v/>
      </c>
      <c r="L72" s="15" t="str">
        <f>IF(COUNTA($A72:$I72)=0,"",IF($A72="","Check ID",IF(SUMPRODUCT(--($A$2:$A$500=$A72))&gt;1,"Duplicate ID",IF(OR($B72="",SUMPRODUCT(--(Processes!$A$2:$A$21=$B72))=0),"Check process",IF(NOT(ISNUMBER(E72)),"Check date",IF(E72&lt;&gt;INT(E72),"Check date",IF(NOT(OR(F72="Critical",F72="High",F72="Medium")),"Check inputs","OK")))))))</f>
        <v/>
      </c>
    </row>
    <row r="73" ht="26" customHeight="1" spans="1:12" x14ac:dyDescent="0.25">
      <c r="A73" s="12"/>
      <c r="B73" s="12"/>
      <c r="C73" s="13"/>
      <c r="D73" s="13"/>
      <c r="E73" s="14"/>
      <c r="F73" s="12"/>
      <c r="G73" s="12"/>
      <c r="H73" s="12"/>
      <c r="I73" s="12"/>
      <c r="J73" s="15" t="str">
        <f>IF($A73="","",IF(H73&lt;&gt;"",H73,IF(G73&lt;&gt;"",G73,"Not run")))</f>
        <v/>
      </c>
      <c r="K73" s="16" t="str">
        <f>IF($A73="","",IF(SUMPRODUCT(--($A$2:$A$500=$A73))&gt;1,"Check ID",SUMPRODUCT(--(Defects!$B$2:$B$500=$A73),--(Defects!$E$2:$E$500&lt;&gt;"Closed"))))</f>
        <v/>
      </c>
      <c r="L73" s="15" t="str">
        <f>IF(COUNTA($A73:$I73)=0,"",IF($A73="","Check ID",IF(SUMPRODUCT(--($A$2:$A$500=$A73))&gt;1,"Duplicate ID",IF(OR($B73="",SUMPRODUCT(--(Processes!$A$2:$A$21=$B73))=0),"Check process",IF(NOT(ISNUMBER(E73)),"Check date",IF(E73&lt;&gt;INT(E73),"Check date",IF(NOT(OR(F73="Critical",F73="High",F73="Medium")),"Check inputs","OK")))))))</f>
        <v/>
      </c>
    </row>
    <row r="74" ht="26" customHeight="1" spans="1:12" x14ac:dyDescent="0.25">
      <c r="A74" s="12"/>
      <c r="B74" s="12"/>
      <c r="C74" s="13"/>
      <c r="D74" s="13"/>
      <c r="E74" s="14"/>
      <c r="F74" s="12"/>
      <c r="G74" s="12"/>
      <c r="H74" s="12"/>
      <c r="I74" s="12"/>
      <c r="J74" s="15" t="str">
        <f>IF($A74="","",IF(H74&lt;&gt;"",H74,IF(G74&lt;&gt;"",G74,"Not run")))</f>
        <v/>
      </c>
      <c r="K74" s="16" t="str">
        <f>IF($A74="","",IF(SUMPRODUCT(--($A$2:$A$500=$A74))&gt;1,"Check ID",SUMPRODUCT(--(Defects!$B$2:$B$500=$A74),--(Defects!$E$2:$E$500&lt;&gt;"Closed"))))</f>
        <v/>
      </c>
      <c r="L74" s="15" t="str">
        <f>IF(COUNTA($A74:$I74)=0,"",IF($A74="","Check ID",IF(SUMPRODUCT(--($A$2:$A$500=$A74))&gt;1,"Duplicate ID",IF(OR($B74="",SUMPRODUCT(--(Processes!$A$2:$A$21=$B74))=0),"Check process",IF(NOT(ISNUMBER(E74)),"Check date",IF(E74&lt;&gt;INT(E74),"Check date",IF(NOT(OR(F74="Critical",F74="High",F74="Medium")),"Check inputs","OK")))))))</f>
        <v/>
      </c>
    </row>
    <row r="75" ht="26" customHeight="1" spans="1:12" x14ac:dyDescent="0.25">
      <c r="A75" s="12"/>
      <c r="B75" s="12"/>
      <c r="C75" s="13"/>
      <c r="D75" s="13"/>
      <c r="E75" s="14"/>
      <c r="F75" s="12"/>
      <c r="G75" s="12"/>
      <c r="H75" s="12"/>
      <c r="I75" s="12"/>
      <c r="J75" s="15" t="str">
        <f>IF($A75="","",IF(H75&lt;&gt;"",H75,IF(G75&lt;&gt;"",G75,"Not run")))</f>
        <v/>
      </c>
      <c r="K75" s="16" t="str">
        <f>IF($A75="","",IF(SUMPRODUCT(--($A$2:$A$500=$A75))&gt;1,"Check ID",SUMPRODUCT(--(Defects!$B$2:$B$500=$A75),--(Defects!$E$2:$E$500&lt;&gt;"Closed"))))</f>
        <v/>
      </c>
      <c r="L75" s="15" t="str">
        <f>IF(COUNTA($A75:$I75)=0,"",IF($A75="","Check ID",IF(SUMPRODUCT(--($A$2:$A$500=$A75))&gt;1,"Duplicate ID",IF(OR($B75="",SUMPRODUCT(--(Processes!$A$2:$A$21=$B75))=0),"Check process",IF(NOT(ISNUMBER(E75)),"Check date",IF(E75&lt;&gt;INT(E75),"Check date",IF(NOT(OR(F75="Critical",F75="High",F75="Medium")),"Check inputs","OK")))))))</f>
        <v/>
      </c>
    </row>
    <row r="76" ht="26" customHeight="1" spans="1:12" x14ac:dyDescent="0.25">
      <c r="A76" s="12"/>
      <c r="B76" s="12"/>
      <c r="C76" s="13"/>
      <c r="D76" s="13"/>
      <c r="E76" s="14"/>
      <c r="F76" s="12"/>
      <c r="G76" s="12"/>
      <c r="H76" s="12"/>
      <c r="I76" s="12"/>
      <c r="J76" s="15" t="str">
        <f>IF($A76="","",IF(H76&lt;&gt;"",H76,IF(G76&lt;&gt;"",G76,"Not run")))</f>
        <v/>
      </c>
      <c r="K76" s="16" t="str">
        <f>IF($A76="","",IF(SUMPRODUCT(--($A$2:$A$500=$A76))&gt;1,"Check ID",SUMPRODUCT(--(Defects!$B$2:$B$500=$A76),--(Defects!$E$2:$E$500&lt;&gt;"Closed"))))</f>
        <v/>
      </c>
      <c r="L76" s="15" t="str">
        <f>IF(COUNTA($A76:$I76)=0,"",IF($A76="","Check ID",IF(SUMPRODUCT(--($A$2:$A$500=$A76))&gt;1,"Duplicate ID",IF(OR($B76="",SUMPRODUCT(--(Processes!$A$2:$A$21=$B76))=0),"Check process",IF(NOT(ISNUMBER(E76)),"Check date",IF(E76&lt;&gt;INT(E76),"Check date",IF(NOT(OR(F76="Critical",F76="High",F76="Medium")),"Check inputs","OK")))))))</f>
        <v/>
      </c>
    </row>
    <row r="77" ht="26" customHeight="1" spans="1:12" x14ac:dyDescent="0.25">
      <c r="A77" s="12"/>
      <c r="B77" s="12"/>
      <c r="C77" s="13"/>
      <c r="D77" s="13"/>
      <c r="E77" s="14"/>
      <c r="F77" s="12"/>
      <c r="G77" s="12"/>
      <c r="H77" s="12"/>
      <c r="I77" s="12"/>
      <c r="J77" s="15" t="str">
        <f>IF($A77="","",IF(H77&lt;&gt;"",H77,IF(G77&lt;&gt;"",G77,"Not run")))</f>
        <v/>
      </c>
      <c r="K77" s="16" t="str">
        <f>IF($A77="","",IF(SUMPRODUCT(--($A$2:$A$500=$A77))&gt;1,"Check ID",SUMPRODUCT(--(Defects!$B$2:$B$500=$A77),--(Defects!$E$2:$E$500&lt;&gt;"Closed"))))</f>
        <v/>
      </c>
      <c r="L77" s="15" t="str">
        <f>IF(COUNTA($A77:$I77)=0,"",IF($A77="","Check ID",IF(SUMPRODUCT(--($A$2:$A$500=$A77))&gt;1,"Duplicate ID",IF(OR($B77="",SUMPRODUCT(--(Processes!$A$2:$A$21=$B77))=0),"Check process",IF(NOT(ISNUMBER(E77)),"Check date",IF(E77&lt;&gt;INT(E77),"Check date",IF(NOT(OR(F77="Critical",F77="High",F77="Medium")),"Check inputs","OK")))))))</f>
        <v/>
      </c>
    </row>
    <row r="78" ht="26" customHeight="1" spans="1:12" x14ac:dyDescent="0.25">
      <c r="A78" s="12"/>
      <c r="B78" s="12"/>
      <c r="C78" s="13"/>
      <c r="D78" s="13"/>
      <c r="E78" s="14"/>
      <c r="F78" s="12"/>
      <c r="G78" s="12"/>
      <c r="H78" s="12"/>
      <c r="I78" s="12"/>
      <c r="J78" s="15" t="str">
        <f>IF($A78="","",IF(H78&lt;&gt;"",H78,IF(G78&lt;&gt;"",G78,"Not run")))</f>
        <v/>
      </c>
      <c r="K78" s="16" t="str">
        <f>IF($A78="","",IF(SUMPRODUCT(--($A$2:$A$500=$A78))&gt;1,"Check ID",SUMPRODUCT(--(Defects!$B$2:$B$500=$A78),--(Defects!$E$2:$E$500&lt;&gt;"Closed"))))</f>
        <v/>
      </c>
      <c r="L78" s="15" t="str">
        <f>IF(COUNTA($A78:$I78)=0,"",IF($A78="","Check ID",IF(SUMPRODUCT(--($A$2:$A$500=$A78))&gt;1,"Duplicate ID",IF(OR($B78="",SUMPRODUCT(--(Processes!$A$2:$A$21=$B78))=0),"Check process",IF(NOT(ISNUMBER(E78)),"Check date",IF(E78&lt;&gt;INT(E78),"Check date",IF(NOT(OR(F78="Critical",F78="High",F78="Medium")),"Check inputs","OK")))))))</f>
        <v/>
      </c>
    </row>
    <row r="79" ht="26" customHeight="1" spans="1:12" x14ac:dyDescent="0.25">
      <c r="A79" s="12"/>
      <c r="B79" s="12"/>
      <c r="C79" s="13"/>
      <c r="D79" s="13"/>
      <c r="E79" s="14"/>
      <c r="F79" s="12"/>
      <c r="G79" s="12"/>
      <c r="H79" s="12"/>
      <c r="I79" s="12"/>
      <c r="J79" s="15" t="str">
        <f>IF($A79="","",IF(H79&lt;&gt;"",H79,IF(G79&lt;&gt;"",G79,"Not run")))</f>
        <v/>
      </c>
      <c r="K79" s="16" t="str">
        <f>IF($A79="","",IF(SUMPRODUCT(--($A$2:$A$500=$A79))&gt;1,"Check ID",SUMPRODUCT(--(Defects!$B$2:$B$500=$A79),--(Defects!$E$2:$E$500&lt;&gt;"Closed"))))</f>
        <v/>
      </c>
      <c r="L79" s="15" t="str">
        <f>IF(COUNTA($A79:$I79)=0,"",IF($A79="","Check ID",IF(SUMPRODUCT(--($A$2:$A$500=$A79))&gt;1,"Duplicate ID",IF(OR($B79="",SUMPRODUCT(--(Processes!$A$2:$A$21=$B79))=0),"Check process",IF(NOT(ISNUMBER(E79)),"Check date",IF(E79&lt;&gt;INT(E79),"Check date",IF(NOT(OR(F79="Critical",F79="High",F79="Medium")),"Check inputs","OK")))))))</f>
        <v/>
      </c>
    </row>
    <row r="80" ht="26" customHeight="1" spans="1:12" x14ac:dyDescent="0.25">
      <c r="A80" s="12"/>
      <c r="B80" s="12"/>
      <c r="C80" s="13"/>
      <c r="D80" s="13"/>
      <c r="E80" s="14"/>
      <c r="F80" s="12"/>
      <c r="G80" s="12"/>
      <c r="H80" s="12"/>
      <c r="I80" s="12"/>
      <c r="J80" s="15" t="str">
        <f>IF($A80="","",IF(H80&lt;&gt;"",H80,IF(G80&lt;&gt;"",G80,"Not run")))</f>
        <v/>
      </c>
      <c r="K80" s="16" t="str">
        <f>IF($A80="","",IF(SUMPRODUCT(--($A$2:$A$500=$A80))&gt;1,"Check ID",SUMPRODUCT(--(Defects!$B$2:$B$500=$A80),--(Defects!$E$2:$E$500&lt;&gt;"Closed"))))</f>
        <v/>
      </c>
      <c r="L80" s="15" t="str">
        <f>IF(COUNTA($A80:$I80)=0,"",IF($A80="","Check ID",IF(SUMPRODUCT(--($A$2:$A$500=$A80))&gt;1,"Duplicate ID",IF(OR($B80="",SUMPRODUCT(--(Processes!$A$2:$A$21=$B80))=0),"Check process",IF(NOT(ISNUMBER(E80)),"Check date",IF(E80&lt;&gt;INT(E80),"Check date",IF(NOT(OR(F80="Critical",F80="High",F80="Medium")),"Check inputs","OK")))))))</f>
        <v/>
      </c>
    </row>
    <row r="81" ht="26" customHeight="1" spans="1:12" x14ac:dyDescent="0.25">
      <c r="A81" s="12"/>
      <c r="B81" s="12"/>
      <c r="C81" s="13"/>
      <c r="D81" s="13"/>
      <c r="E81" s="14"/>
      <c r="F81" s="12"/>
      <c r="G81" s="12"/>
      <c r="H81" s="12"/>
      <c r="I81" s="12"/>
      <c r="J81" s="15" t="str">
        <f>IF($A81="","",IF(H81&lt;&gt;"",H81,IF(G81&lt;&gt;"",G81,"Not run")))</f>
        <v/>
      </c>
      <c r="K81" s="16" t="str">
        <f>IF($A81="","",IF(SUMPRODUCT(--($A$2:$A$500=$A81))&gt;1,"Check ID",SUMPRODUCT(--(Defects!$B$2:$B$500=$A81),--(Defects!$E$2:$E$500&lt;&gt;"Closed"))))</f>
        <v/>
      </c>
      <c r="L81" s="15" t="str">
        <f>IF(COUNTA($A81:$I81)=0,"",IF($A81="","Check ID",IF(SUMPRODUCT(--($A$2:$A$500=$A81))&gt;1,"Duplicate ID",IF(OR($B81="",SUMPRODUCT(--(Processes!$A$2:$A$21=$B81))=0),"Check process",IF(NOT(ISNUMBER(E81)),"Check date",IF(E81&lt;&gt;INT(E81),"Check date",IF(NOT(OR(F81="Critical",F81="High",F81="Medium")),"Check inputs","OK")))))))</f>
        <v/>
      </c>
    </row>
    <row r="82" ht="26" customHeight="1" spans="1:12" x14ac:dyDescent="0.25">
      <c r="A82" s="12"/>
      <c r="B82" s="12"/>
      <c r="C82" s="13"/>
      <c r="D82" s="13"/>
      <c r="E82" s="14"/>
      <c r="F82" s="12"/>
      <c r="G82" s="12"/>
      <c r="H82" s="12"/>
      <c r="I82" s="12"/>
      <c r="J82" s="15" t="str">
        <f>IF($A82="","",IF(H82&lt;&gt;"",H82,IF(G82&lt;&gt;"",G82,"Not run")))</f>
        <v/>
      </c>
      <c r="K82" s="16" t="str">
        <f>IF($A82="","",IF(SUMPRODUCT(--($A$2:$A$500=$A82))&gt;1,"Check ID",SUMPRODUCT(--(Defects!$B$2:$B$500=$A82),--(Defects!$E$2:$E$500&lt;&gt;"Closed"))))</f>
        <v/>
      </c>
      <c r="L82" s="15" t="str">
        <f>IF(COUNTA($A82:$I82)=0,"",IF($A82="","Check ID",IF(SUMPRODUCT(--($A$2:$A$500=$A82))&gt;1,"Duplicate ID",IF(OR($B82="",SUMPRODUCT(--(Processes!$A$2:$A$21=$B82))=0),"Check process",IF(NOT(ISNUMBER(E82)),"Check date",IF(E82&lt;&gt;INT(E82),"Check date",IF(NOT(OR(F82="Critical",F82="High",F82="Medium")),"Check inputs","OK")))))))</f>
        <v/>
      </c>
    </row>
    <row r="83" ht="26" customHeight="1" spans="1:12" x14ac:dyDescent="0.25">
      <c r="A83" s="12"/>
      <c r="B83" s="12"/>
      <c r="C83" s="13"/>
      <c r="D83" s="13"/>
      <c r="E83" s="14"/>
      <c r="F83" s="12"/>
      <c r="G83" s="12"/>
      <c r="H83" s="12"/>
      <c r="I83" s="12"/>
      <c r="J83" s="15" t="str">
        <f>IF($A83="","",IF(H83&lt;&gt;"",H83,IF(G83&lt;&gt;"",G83,"Not run")))</f>
        <v/>
      </c>
      <c r="K83" s="16" t="str">
        <f>IF($A83="","",IF(SUMPRODUCT(--($A$2:$A$500=$A83))&gt;1,"Check ID",SUMPRODUCT(--(Defects!$B$2:$B$500=$A83),--(Defects!$E$2:$E$500&lt;&gt;"Closed"))))</f>
        <v/>
      </c>
      <c r="L83" s="15" t="str">
        <f>IF(COUNTA($A83:$I83)=0,"",IF($A83="","Check ID",IF(SUMPRODUCT(--($A$2:$A$500=$A83))&gt;1,"Duplicate ID",IF(OR($B83="",SUMPRODUCT(--(Processes!$A$2:$A$21=$B83))=0),"Check process",IF(NOT(ISNUMBER(E83)),"Check date",IF(E83&lt;&gt;INT(E83),"Check date",IF(NOT(OR(F83="Critical",F83="High",F83="Medium")),"Check inputs","OK")))))))</f>
        <v/>
      </c>
    </row>
    <row r="84" ht="26" customHeight="1" spans="1:12" x14ac:dyDescent="0.25">
      <c r="A84" s="12"/>
      <c r="B84" s="12"/>
      <c r="C84" s="13"/>
      <c r="D84" s="13"/>
      <c r="E84" s="14"/>
      <c r="F84" s="12"/>
      <c r="G84" s="12"/>
      <c r="H84" s="12"/>
      <c r="I84" s="12"/>
      <c r="J84" s="15" t="str">
        <f>IF($A84="","",IF(H84&lt;&gt;"",H84,IF(G84&lt;&gt;"",G84,"Not run")))</f>
        <v/>
      </c>
      <c r="K84" s="16" t="str">
        <f>IF($A84="","",IF(SUMPRODUCT(--($A$2:$A$500=$A84))&gt;1,"Check ID",SUMPRODUCT(--(Defects!$B$2:$B$500=$A84),--(Defects!$E$2:$E$500&lt;&gt;"Closed"))))</f>
        <v/>
      </c>
      <c r="L84" s="15" t="str">
        <f>IF(COUNTA($A84:$I84)=0,"",IF($A84="","Check ID",IF(SUMPRODUCT(--($A$2:$A$500=$A84))&gt;1,"Duplicate ID",IF(OR($B84="",SUMPRODUCT(--(Processes!$A$2:$A$21=$B84))=0),"Check process",IF(NOT(ISNUMBER(E84)),"Check date",IF(E84&lt;&gt;INT(E84),"Check date",IF(NOT(OR(F84="Critical",F84="High",F84="Medium")),"Check inputs","OK")))))))</f>
        <v/>
      </c>
    </row>
    <row r="85" ht="26" customHeight="1" spans="1:12" x14ac:dyDescent="0.25">
      <c r="A85" s="12"/>
      <c r="B85" s="12"/>
      <c r="C85" s="13"/>
      <c r="D85" s="13"/>
      <c r="E85" s="14"/>
      <c r="F85" s="12"/>
      <c r="G85" s="12"/>
      <c r="H85" s="12"/>
      <c r="I85" s="12"/>
      <c r="J85" s="15" t="str">
        <f>IF($A85="","",IF(H85&lt;&gt;"",H85,IF(G85&lt;&gt;"",G85,"Not run")))</f>
        <v/>
      </c>
      <c r="K85" s="16" t="str">
        <f>IF($A85="","",IF(SUMPRODUCT(--($A$2:$A$500=$A85))&gt;1,"Check ID",SUMPRODUCT(--(Defects!$B$2:$B$500=$A85),--(Defects!$E$2:$E$500&lt;&gt;"Closed"))))</f>
        <v/>
      </c>
      <c r="L85" s="15" t="str">
        <f>IF(COUNTA($A85:$I85)=0,"",IF($A85="","Check ID",IF(SUMPRODUCT(--($A$2:$A$500=$A85))&gt;1,"Duplicate ID",IF(OR($B85="",SUMPRODUCT(--(Processes!$A$2:$A$21=$B85))=0),"Check process",IF(NOT(ISNUMBER(E85)),"Check date",IF(E85&lt;&gt;INT(E85),"Check date",IF(NOT(OR(F85="Critical",F85="High",F85="Medium")),"Check inputs","OK")))))))</f>
        <v/>
      </c>
    </row>
    <row r="86" ht="26" customHeight="1" spans="1:12" x14ac:dyDescent="0.25">
      <c r="A86" s="12"/>
      <c r="B86" s="12"/>
      <c r="C86" s="13"/>
      <c r="D86" s="13"/>
      <c r="E86" s="14"/>
      <c r="F86" s="12"/>
      <c r="G86" s="12"/>
      <c r="H86" s="12"/>
      <c r="I86" s="12"/>
      <c r="J86" s="15" t="str">
        <f>IF($A86="","",IF(H86&lt;&gt;"",H86,IF(G86&lt;&gt;"",G86,"Not run")))</f>
        <v/>
      </c>
      <c r="K86" s="16" t="str">
        <f>IF($A86="","",IF(SUMPRODUCT(--($A$2:$A$500=$A86))&gt;1,"Check ID",SUMPRODUCT(--(Defects!$B$2:$B$500=$A86),--(Defects!$E$2:$E$500&lt;&gt;"Closed"))))</f>
        <v/>
      </c>
      <c r="L86" s="15" t="str">
        <f>IF(COUNTA($A86:$I86)=0,"",IF($A86="","Check ID",IF(SUMPRODUCT(--($A$2:$A$500=$A86))&gt;1,"Duplicate ID",IF(OR($B86="",SUMPRODUCT(--(Processes!$A$2:$A$21=$B86))=0),"Check process",IF(NOT(ISNUMBER(E86)),"Check date",IF(E86&lt;&gt;INT(E86),"Check date",IF(NOT(OR(F86="Critical",F86="High",F86="Medium")),"Check inputs","OK")))))))</f>
        <v/>
      </c>
    </row>
    <row r="87" ht="26" customHeight="1" spans="1:12" x14ac:dyDescent="0.25">
      <c r="A87" s="12"/>
      <c r="B87" s="12"/>
      <c r="C87" s="13"/>
      <c r="D87" s="13"/>
      <c r="E87" s="14"/>
      <c r="F87" s="12"/>
      <c r="G87" s="12"/>
      <c r="H87" s="12"/>
      <c r="I87" s="12"/>
      <c r="J87" s="15" t="str">
        <f>IF($A87="","",IF(H87&lt;&gt;"",H87,IF(G87&lt;&gt;"",G87,"Not run")))</f>
        <v/>
      </c>
      <c r="K87" s="16" t="str">
        <f>IF($A87="","",IF(SUMPRODUCT(--($A$2:$A$500=$A87))&gt;1,"Check ID",SUMPRODUCT(--(Defects!$B$2:$B$500=$A87),--(Defects!$E$2:$E$500&lt;&gt;"Closed"))))</f>
        <v/>
      </c>
      <c r="L87" s="15" t="str">
        <f>IF(COUNTA($A87:$I87)=0,"",IF($A87="","Check ID",IF(SUMPRODUCT(--($A$2:$A$500=$A87))&gt;1,"Duplicate ID",IF(OR($B87="",SUMPRODUCT(--(Processes!$A$2:$A$21=$B87))=0),"Check process",IF(NOT(ISNUMBER(E87)),"Check date",IF(E87&lt;&gt;INT(E87),"Check date",IF(NOT(OR(F87="Critical",F87="High",F87="Medium")),"Check inputs","OK")))))))</f>
        <v/>
      </c>
    </row>
    <row r="88" ht="26" customHeight="1" spans="1:12" x14ac:dyDescent="0.25">
      <c r="A88" s="12"/>
      <c r="B88" s="12"/>
      <c r="C88" s="13"/>
      <c r="D88" s="13"/>
      <c r="E88" s="14"/>
      <c r="F88" s="12"/>
      <c r="G88" s="12"/>
      <c r="H88" s="12"/>
      <c r="I88" s="12"/>
      <c r="J88" s="15" t="str">
        <f>IF($A88="","",IF(H88&lt;&gt;"",H88,IF(G88&lt;&gt;"",G88,"Not run")))</f>
        <v/>
      </c>
      <c r="K88" s="16" t="str">
        <f>IF($A88="","",IF(SUMPRODUCT(--($A$2:$A$500=$A88))&gt;1,"Check ID",SUMPRODUCT(--(Defects!$B$2:$B$500=$A88),--(Defects!$E$2:$E$500&lt;&gt;"Closed"))))</f>
        <v/>
      </c>
      <c r="L88" s="15" t="str">
        <f>IF(COUNTA($A88:$I88)=0,"",IF($A88="","Check ID",IF(SUMPRODUCT(--($A$2:$A$500=$A88))&gt;1,"Duplicate ID",IF(OR($B88="",SUMPRODUCT(--(Processes!$A$2:$A$21=$B88))=0),"Check process",IF(NOT(ISNUMBER(E88)),"Check date",IF(E88&lt;&gt;INT(E88),"Check date",IF(NOT(OR(F88="Critical",F88="High",F88="Medium")),"Check inputs","OK")))))))</f>
        <v/>
      </c>
    </row>
    <row r="89" ht="26" customHeight="1" spans="1:12" x14ac:dyDescent="0.25">
      <c r="A89" s="12"/>
      <c r="B89" s="12"/>
      <c r="C89" s="13"/>
      <c r="D89" s="13"/>
      <c r="E89" s="14"/>
      <c r="F89" s="12"/>
      <c r="G89" s="12"/>
      <c r="H89" s="12"/>
      <c r="I89" s="12"/>
      <c r="J89" s="15" t="str">
        <f>IF($A89="","",IF(H89&lt;&gt;"",H89,IF(G89&lt;&gt;"",G89,"Not run")))</f>
        <v/>
      </c>
      <c r="K89" s="16" t="str">
        <f>IF($A89="","",IF(SUMPRODUCT(--($A$2:$A$500=$A89))&gt;1,"Check ID",SUMPRODUCT(--(Defects!$B$2:$B$500=$A89),--(Defects!$E$2:$E$500&lt;&gt;"Closed"))))</f>
        <v/>
      </c>
      <c r="L89" s="15" t="str">
        <f>IF(COUNTA($A89:$I89)=0,"",IF($A89="","Check ID",IF(SUMPRODUCT(--($A$2:$A$500=$A89))&gt;1,"Duplicate ID",IF(OR($B89="",SUMPRODUCT(--(Processes!$A$2:$A$21=$B89))=0),"Check process",IF(NOT(ISNUMBER(E89)),"Check date",IF(E89&lt;&gt;INT(E89),"Check date",IF(NOT(OR(F89="Critical",F89="High",F89="Medium")),"Check inputs","OK")))))))</f>
        <v/>
      </c>
    </row>
    <row r="90" ht="26" customHeight="1" spans="1:12" x14ac:dyDescent="0.25">
      <c r="A90" s="12"/>
      <c r="B90" s="12"/>
      <c r="C90" s="13"/>
      <c r="D90" s="13"/>
      <c r="E90" s="14"/>
      <c r="F90" s="12"/>
      <c r="G90" s="12"/>
      <c r="H90" s="12"/>
      <c r="I90" s="12"/>
      <c r="J90" s="15" t="str">
        <f>IF($A90="","",IF(H90&lt;&gt;"",H90,IF(G90&lt;&gt;"",G90,"Not run")))</f>
        <v/>
      </c>
      <c r="K90" s="16" t="str">
        <f>IF($A90="","",IF(SUMPRODUCT(--($A$2:$A$500=$A90))&gt;1,"Check ID",SUMPRODUCT(--(Defects!$B$2:$B$500=$A90),--(Defects!$E$2:$E$500&lt;&gt;"Closed"))))</f>
        <v/>
      </c>
      <c r="L90" s="15" t="str">
        <f>IF(COUNTA($A90:$I90)=0,"",IF($A90="","Check ID",IF(SUMPRODUCT(--($A$2:$A$500=$A90))&gt;1,"Duplicate ID",IF(OR($B90="",SUMPRODUCT(--(Processes!$A$2:$A$21=$B90))=0),"Check process",IF(NOT(ISNUMBER(E90)),"Check date",IF(E90&lt;&gt;INT(E90),"Check date",IF(NOT(OR(F90="Critical",F90="High",F90="Medium")),"Check inputs","OK")))))))</f>
        <v/>
      </c>
    </row>
    <row r="91" ht="26" customHeight="1" spans="1:12" x14ac:dyDescent="0.25">
      <c r="A91" s="12"/>
      <c r="B91" s="12"/>
      <c r="C91" s="13"/>
      <c r="D91" s="13"/>
      <c r="E91" s="14"/>
      <c r="F91" s="12"/>
      <c r="G91" s="12"/>
      <c r="H91" s="12"/>
      <c r="I91" s="12"/>
      <c r="J91" s="15" t="str">
        <f>IF($A91="","",IF(H91&lt;&gt;"",H91,IF(G91&lt;&gt;"",G91,"Not run")))</f>
        <v/>
      </c>
      <c r="K91" s="16" t="str">
        <f>IF($A91="","",IF(SUMPRODUCT(--($A$2:$A$500=$A91))&gt;1,"Check ID",SUMPRODUCT(--(Defects!$B$2:$B$500=$A91),--(Defects!$E$2:$E$500&lt;&gt;"Closed"))))</f>
        <v/>
      </c>
      <c r="L91" s="15" t="str">
        <f>IF(COUNTA($A91:$I91)=0,"",IF($A91="","Check ID",IF(SUMPRODUCT(--($A$2:$A$500=$A91))&gt;1,"Duplicate ID",IF(OR($B91="",SUMPRODUCT(--(Processes!$A$2:$A$21=$B91))=0),"Check process",IF(NOT(ISNUMBER(E91)),"Check date",IF(E91&lt;&gt;INT(E91),"Check date",IF(NOT(OR(F91="Critical",F91="High",F91="Medium")),"Check inputs","OK")))))))</f>
        <v/>
      </c>
    </row>
    <row r="92" ht="26" customHeight="1" spans="1:12" x14ac:dyDescent="0.25">
      <c r="A92" s="12"/>
      <c r="B92" s="12"/>
      <c r="C92" s="13"/>
      <c r="D92" s="13"/>
      <c r="E92" s="14"/>
      <c r="F92" s="12"/>
      <c r="G92" s="12"/>
      <c r="H92" s="12"/>
      <c r="I92" s="12"/>
      <c r="J92" s="15" t="str">
        <f>IF($A92="","",IF(H92&lt;&gt;"",H92,IF(G92&lt;&gt;"",G92,"Not run")))</f>
        <v/>
      </c>
      <c r="K92" s="16" t="str">
        <f>IF($A92="","",IF(SUMPRODUCT(--($A$2:$A$500=$A92))&gt;1,"Check ID",SUMPRODUCT(--(Defects!$B$2:$B$500=$A92),--(Defects!$E$2:$E$500&lt;&gt;"Closed"))))</f>
        <v/>
      </c>
      <c r="L92" s="15" t="str">
        <f>IF(COUNTA($A92:$I92)=0,"",IF($A92="","Check ID",IF(SUMPRODUCT(--($A$2:$A$500=$A92))&gt;1,"Duplicate ID",IF(OR($B92="",SUMPRODUCT(--(Processes!$A$2:$A$21=$B92))=0),"Check process",IF(NOT(ISNUMBER(E92)),"Check date",IF(E92&lt;&gt;INT(E92),"Check date",IF(NOT(OR(F92="Critical",F92="High",F92="Medium")),"Check inputs","OK")))))))</f>
        <v/>
      </c>
    </row>
    <row r="93" ht="26" customHeight="1" spans="1:12" x14ac:dyDescent="0.25">
      <c r="A93" s="12"/>
      <c r="B93" s="12"/>
      <c r="C93" s="13"/>
      <c r="D93" s="13"/>
      <c r="E93" s="14"/>
      <c r="F93" s="12"/>
      <c r="G93" s="12"/>
      <c r="H93" s="12"/>
      <c r="I93" s="12"/>
      <c r="J93" s="15" t="str">
        <f>IF($A93="","",IF(H93&lt;&gt;"",H93,IF(G93&lt;&gt;"",G93,"Not run")))</f>
        <v/>
      </c>
      <c r="K93" s="16" t="str">
        <f>IF($A93="","",IF(SUMPRODUCT(--($A$2:$A$500=$A93))&gt;1,"Check ID",SUMPRODUCT(--(Defects!$B$2:$B$500=$A93),--(Defects!$E$2:$E$500&lt;&gt;"Closed"))))</f>
        <v/>
      </c>
      <c r="L93" s="15" t="str">
        <f>IF(COUNTA($A93:$I93)=0,"",IF($A93="","Check ID",IF(SUMPRODUCT(--($A$2:$A$500=$A93))&gt;1,"Duplicate ID",IF(OR($B93="",SUMPRODUCT(--(Processes!$A$2:$A$21=$B93))=0),"Check process",IF(NOT(ISNUMBER(E93)),"Check date",IF(E93&lt;&gt;INT(E93),"Check date",IF(NOT(OR(F93="Critical",F93="High",F93="Medium")),"Check inputs","OK")))))))</f>
        <v/>
      </c>
    </row>
    <row r="94" ht="26" customHeight="1" spans="1:12" x14ac:dyDescent="0.25">
      <c r="A94" s="12"/>
      <c r="B94" s="12"/>
      <c r="C94" s="13"/>
      <c r="D94" s="13"/>
      <c r="E94" s="14"/>
      <c r="F94" s="12"/>
      <c r="G94" s="12"/>
      <c r="H94" s="12"/>
      <c r="I94" s="12"/>
      <c r="J94" s="15" t="str">
        <f>IF($A94="","",IF(H94&lt;&gt;"",H94,IF(G94&lt;&gt;"",G94,"Not run")))</f>
        <v/>
      </c>
      <c r="K94" s="16" t="str">
        <f>IF($A94="","",IF(SUMPRODUCT(--($A$2:$A$500=$A94))&gt;1,"Check ID",SUMPRODUCT(--(Defects!$B$2:$B$500=$A94),--(Defects!$E$2:$E$500&lt;&gt;"Closed"))))</f>
        <v/>
      </c>
      <c r="L94" s="15" t="str">
        <f>IF(COUNTA($A94:$I94)=0,"",IF($A94="","Check ID",IF(SUMPRODUCT(--($A$2:$A$500=$A94))&gt;1,"Duplicate ID",IF(OR($B94="",SUMPRODUCT(--(Processes!$A$2:$A$21=$B94))=0),"Check process",IF(NOT(ISNUMBER(E94)),"Check date",IF(E94&lt;&gt;INT(E94),"Check date",IF(NOT(OR(F94="Critical",F94="High",F94="Medium")),"Check inputs","OK")))))))</f>
        <v/>
      </c>
    </row>
    <row r="95" ht="26" customHeight="1" spans="1:12" x14ac:dyDescent="0.25">
      <c r="A95" s="12"/>
      <c r="B95" s="12"/>
      <c r="C95" s="13"/>
      <c r="D95" s="13"/>
      <c r="E95" s="14"/>
      <c r="F95" s="12"/>
      <c r="G95" s="12"/>
      <c r="H95" s="12"/>
      <c r="I95" s="12"/>
      <c r="J95" s="15" t="str">
        <f>IF($A95="","",IF(H95&lt;&gt;"",H95,IF(G95&lt;&gt;"",G95,"Not run")))</f>
        <v/>
      </c>
      <c r="K95" s="16" t="str">
        <f>IF($A95="","",IF(SUMPRODUCT(--($A$2:$A$500=$A95))&gt;1,"Check ID",SUMPRODUCT(--(Defects!$B$2:$B$500=$A95),--(Defects!$E$2:$E$500&lt;&gt;"Closed"))))</f>
        <v/>
      </c>
      <c r="L95" s="15" t="str">
        <f>IF(COUNTA($A95:$I95)=0,"",IF($A95="","Check ID",IF(SUMPRODUCT(--($A$2:$A$500=$A95))&gt;1,"Duplicate ID",IF(OR($B95="",SUMPRODUCT(--(Processes!$A$2:$A$21=$B95))=0),"Check process",IF(NOT(ISNUMBER(E95)),"Check date",IF(E95&lt;&gt;INT(E95),"Check date",IF(NOT(OR(F95="Critical",F95="High",F95="Medium")),"Check inputs","OK")))))))</f>
        <v/>
      </c>
    </row>
    <row r="96" ht="26" customHeight="1" spans="1:12" x14ac:dyDescent="0.25">
      <c r="A96" s="12"/>
      <c r="B96" s="12"/>
      <c r="C96" s="13"/>
      <c r="D96" s="13"/>
      <c r="E96" s="14"/>
      <c r="F96" s="12"/>
      <c r="G96" s="12"/>
      <c r="H96" s="12"/>
      <c r="I96" s="12"/>
      <c r="J96" s="15" t="str">
        <f>IF($A96="","",IF(H96&lt;&gt;"",H96,IF(G96&lt;&gt;"",G96,"Not run")))</f>
        <v/>
      </c>
      <c r="K96" s="16" t="str">
        <f>IF($A96="","",IF(SUMPRODUCT(--($A$2:$A$500=$A96))&gt;1,"Check ID",SUMPRODUCT(--(Defects!$B$2:$B$500=$A96),--(Defects!$E$2:$E$500&lt;&gt;"Closed"))))</f>
        <v/>
      </c>
      <c r="L96" s="15" t="str">
        <f>IF(COUNTA($A96:$I96)=0,"",IF($A96="","Check ID",IF(SUMPRODUCT(--($A$2:$A$500=$A96))&gt;1,"Duplicate ID",IF(OR($B96="",SUMPRODUCT(--(Processes!$A$2:$A$21=$B96))=0),"Check process",IF(NOT(ISNUMBER(E96)),"Check date",IF(E96&lt;&gt;INT(E96),"Check date",IF(NOT(OR(F96="Critical",F96="High",F96="Medium")),"Check inputs","OK")))))))</f>
        <v/>
      </c>
    </row>
    <row r="97" ht="26" customHeight="1" spans="1:12" x14ac:dyDescent="0.25">
      <c r="A97" s="12"/>
      <c r="B97" s="12"/>
      <c r="C97" s="13"/>
      <c r="D97" s="13"/>
      <c r="E97" s="14"/>
      <c r="F97" s="12"/>
      <c r="G97" s="12"/>
      <c r="H97" s="12"/>
      <c r="I97" s="12"/>
      <c r="J97" s="15" t="str">
        <f>IF($A97="","",IF(H97&lt;&gt;"",H97,IF(G97&lt;&gt;"",G97,"Not run")))</f>
        <v/>
      </c>
      <c r="K97" s="16" t="str">
        <f>IF($A97="","",IF(SUMPRODUCT(--($A$2:$A$500=$A97))&gt;1,"Check ID",SUMPRODUCT(--(Defects!$B$2:$B$500=$A97),--(Defects!$E$2:$E$500&lt;&gt;"Closed"))))</f>
        <v/>
      </c>
      <c r="L97" s="15" t="str">
        <f>IF(COUNTA($A97:$I97)=0,"",IF($A97="","Check ID",IF(SUMPRODUCT(--($A$2:$A$500=$A97))&gt;1,"Duplicate ID",IF(OR($B97="",SUMPRODUCT(--(Processes!$A$2:$A$21=$B97))=0),"Check process",IF(NOT(ISNUMBER(E97)),"Check date",IF(E97&lt;&gt;INT(E97),"Check date",IF(NOT(OR(F97="Critical",F97="High",F97="Medium")),"Check inputs","OK")))))))</f>
        <v/>
      </c>
    </row>
    <row r="98" ht="26" customHeight="1" spans="1:12" x14ac:dyDescent="0.25">
      <c r="A98" s="12"/>
      <c r="B98" s="12"/>
      <c r="C98" s="13"/>
      <c r="D98" s="13"/>
      <c r="E98" s="14"/>
      <c r="F98" s="12"/>
      <c r="G98" s="12"/>
      <c r="H98" s="12"/>
      <c r="I98" s="12"/>
      <c r="J98" s="15" t="str">
        <f>IF($A98="","",IF(H98&lt;&gt;"",H98,IF(G98&lt;&gt;"",G98,"Not run")))</f>
        <v/>
      </c>
      <c r="K98" s="16" t="str">
        <f>IF($A98="","",IF(SUMPRODUCT(--($A$2:$A$500=$A98))&gt;1,"Check ID",SUMPRODUCT(--(Defects!$B$2:$B$500=$A98),--(Defects!$E$2:$E$500&lt;&gt;"Closed"))))</f>
        <v/>
      </c>
      <c r="L98" s="15" t="str">
        <f>IF(COUNTA($A98:$I98)=0,"",IF($A98="","Check ID",IF(SUMPRODUCT(--($A$2:$A$500=$A98))&gt;1,"Duplicate ID",IF(OR($B98="",SUMPRODUCT(--(Processes!$A$2:$A$21=$B98))=0),"Check process",IF(NOT(ISNUMBER(E98)),"Check date",IF(E98&lt;&gt;INT(E98),"Check date",IF(NOT(OR(F98="Critical",F98="High",F98="Medium")),"Check inputs","OK")))))))</f>
        <v/>
      </c>
    </row>
    <row r="99" ht="26" customHeight="1" spans="1:12" x14ac:dyDescent="0.25">
      <c r="A99" s="12"/>
      <c r="B99" s="12"/>
      <c r="C99" s="13"/>
      <c r="D99" s="13"/>
      <c r="E99" s="14"/>
      <c r="F99" s="12"/>
      <c r="G99" s="12"/>
      <c r="H99" s="12"/>
      <c r="I99" s="12"/>
      <c r="J99" s="15" t="str">
        <f>IF($A99="","",IF(H99&lt;&gt;"",H99,IF(G99&lt;&gt;"",G99,"Not run")))</f>
        <v/>
      </c>
      <c r="K99" s="16" t="str">
        <f>IF($A99="","",IF(SUMPRODUCT(--($A$2:$A$500=$A99))&gt;1,"Check ID",SUMPRODUCT(--(Defects!$B$2:$B$500=$A99),--(Defects!$E$2:$E$500&lt;&gt;"Closed"))))</f>
        <v/>
      </c>
      <c r="L99" s="15" t="str">
        <f>IF(COUNTA($A99:$I99)=0,"",IF($A99="","Check ID",IF(SUMPRODUCT(--($A$2:$A$500=$A99))&gt;1,"Duplicate ID",IF(OR($B99="",SUMPRODUCT(--(Processes!$A$2:$A$21=$B99))=0),"Check process",IF(NOT(ISNUMBER(E99)),"Check date",IF(E99&lt;&gt;INT(E99),"Check date",IF(NOT(OR(F99="Critical",F99="High",F99="Medium")),"Check inputs","OK")))))))</f>
        <v/>
      </c>
    </row>
    <row r="100" ht="26" customHeight="1" spans="1:12" x14ac:dyDescent="0.25">
      <c r="A100" s="12"/>
      <c r="B100" s="12"/>
      <c r="C100" s="13"/>
      <c r="D100" s="13"/>
      <c r="E100" s="14"/>
      <c r="F100" s="12"/>
      <c r="G100" s="12"/>
      <c r="H100" s="12"/>
      <c r="I100" s="12"/>
      <c r="J100" s="15" t="str">
        <f>IF($A100="","",IF(H100&lt;&gt;"",H100,IF(G100&lt;&gt;"",G100,"Not run")))</f>
        <v/>
      </c>
      <c r="K100" s="16" t="str">
        <f>IF($A100="","",IF(SUMPRODUCT(--($A$2:$A$500=$A100))&gt;1,"Check ID",SUMPRODUCT(--(Defects!$B$2:$B$500=$A100),--(Defects!$E$2:$E$500&lt;&gt;"Closed"))))</f>
        <v/>
      </c>
      <c r="L100" s="15" t="str">
        <f>IF(COUNTA($A100:$I100)=0,"",IF($A100="","Check ID",IF(SUMPRODUCT(--($A$2:$A$500=$A100))&gt;1,"Duplicate ID",IF(OR($B100="",SUMPRODUCT(--(Processes!$A$2:$A$21=$B100))=0),"Check process",IF(NOT(ISNUMBER(E100)),"Check date",IF(E100&lt;&gt;INT(E100),"Check date",IF(NOT(OR(F100="Critical",F100="High",F100="Medium")),"Check inputs","OK")))))))</f>
        <v/>
      </c>
    </row>
    <row r="101" ht="26" customHeight="1" spans="1:12" x14ac:dyDescent="0.25">
      <c r="A101" s="12"/>
      <c r="B101" s="12"/>
      <c r="C101" s="13"/>
      <c r="D101" s="13"/>
      <c r="E101" s="14"/>
      <c r="F101" s="12"/>
      <c r="G101" s="12"/>
      <c r="H101" s="12"/>
      <c r="I101" s="12"/>
      <c r="J101" s="15" t="str">
        <f>IF($A101="","",IF(H101&lt;&gt;"",H101,IF(G101&lt;&gt;"",G101,"Not run")))</f>
        <v/>
      </c>
      <c r="K101" s="16" t="str">
        <f>IF($A101="","",IF(SUMPRODUCT(--($A$2:$A$500=$A101))&gt;1,"Check ID",SUMPRODUCT(--(Defects!$B$2:$B$500=$A101),--(Defects!$E$2:$E$500&lt;&gt;"Closed"))))</f>
        <v/>
      </c>
      <c r="L101" s="15" t="str">
        <f>IF(COUNTA($A101:$I101)=0,"",IF($A101="","Check ID",IF(SUMPRODUCT(--($A$2:$A$500=$A101))&gt;1,"Duplicate ID",IF(OR($B101="",SUMPRODUCT(--(Processes!$A$2:$A$21=$B101))=0),"Check process",IF(NOT(ISNUMBER(E101)),"Check date",IF(E101&lt;&gt;INT(E101),"Check date",IF(NOT(OR(F101="Critical",F101="High",F101="Medium")),"Check inputs","OK")))))))</f>
        <v/>
      </c>
    </row>
    <row r="102" ht="26" customHeight="1" spans="1:12" x14ac:dyDescent="0.25">
      <c r="A102" s="12"/>
      <c r="B102" s="12"/>
      <c r="C102" s="13"/>
      <c r="D102" s="13"/>
      <c r="E102" s="14"/>
      <c r="F102" s="12"/>
      <c r="G102" s="12"/>
      <c r="H102" s="12"/>
      <c r="I102" s="12"/>
      <c r="J102" s="15" t="str">
        <f>IF($A102="","",IF(H102&lt;&gt;"",H102,IF(G102&lt;&gt;"",G102,"Not run")))</f>
        <v/>
      </c>
      <c r="K102" s="16" t="str">
        <f>IF($A102="","",IF(SUMPRODUCT(--($A$2:$A$500=$A102))&gt;1,"Check ID",SUMPRODUCT(--(Defects!$B$2:$B$500=$A102),--(Defects!$E$2:$E$500&lt;&gt;"Closed"))))</f>
        <v/>
      </c>
      <c r="L102" s="15" t="str">
        <f>IF(COUNTA($A102:$I102)=0,"",IF($A102="","Check ID",IF(SUMPRODUCT(--($A$2:$A$500=$A102))&gt;1,"Duplicate ID",IF(OR($B102="",SUMPRODUCT(--(Processes!$A$2:$A$21=$B102))=0),"Check process",IF(NOT(ISNUMBER(E102)),"Check date",IF(E102&lt;&gt;INT(E102),"Check date",IF(NOT(OR(F102="Critical",F102="High",F102="Medium")),"Check inputs","OK")))))))</f>
        <v/>
      </c>
    </row>
    <row r="103" ht="26" customHeight="1" spans="1:12" x14ac:dyDescent="0.25">
      <c r="A103" s="12"/>
      <c r="B103" s="12"/>
      <c r="C103" s="13"/>
      <c r="D103" s="13"/>
      <c r="E103" s="14"/>
      <c r="F103" s="12"/>
      <c r="G103" s="12"/>
      <c r="H103" s="12"/>
      <c r="I103" s="12"/>
      <c r="J103" s="15" t="str">
        <f>IF($A103="","",IF(H103&lt;&gt;"",H103,IF(G103&lt;&gt;"",G103,"Not run")))</f>
        <v/>
      </c>
      <c r="K103" s="16" t="str">
        <f>IF($A103="","",IF(SUMPRODUCT(--($A$2:$A$500=$A103))&gt;1,"Check ID",SUMPRODUCT(--(Defects!$B$2:$B$500=$A103),--(Defects!$E$2:$E$500&lt;&gt;"Closed"))))</f>
        <v/>
      </c>
      <c r="L103" s="15" t="str">
        <f>IF(COUNTA($A103:$I103)=0,"",IF($A103="","Check ID",IF(SUMPRODUCT(--($A$2:$A$500=$A103))&gt;1,"Duplicate ID",IF(OR($B103="",SUMPRODUCT(--(Processes!$A$2:$A$21=$B103))=0),"Check process",IF(NOT(ISNUMBER(E103)),"Check date",IF(E103&lt;&gt;INT(E103),"Check date",IF(NOT(OR(F103="Critical",F103="High",F103="Medium")),"Check inputs","OK")))))))</f>
        <v/>
      </c>
    </row>
    <row r="104" ht="26" customHeight="1" spans="1:12" x14ac:dyDescent="0.25">
      <c r="A104" s="12"/>
      <c r="B104" s="12"/>
      <c r="C104" s="13"/>
      <c r="D104" s="13"/>
      <c r="E104" s="14"/>
      <c r="F104" s="12"/>
      <c r="G104" s="12"/>
      <c r="H104" s="12"/>
      <c r="I104" s="12"/>
      <c r="J104" s="15" t="str">
        <f>IF($A104="","",IF(H104&lt;&gt;"",H104,IF(G104&lt;&gt;"",G104,"Not run")))</f>
        <v/>
      </c>
      <c r="K104" s="16" t="str">
        <f>IF($A104="","",IF(SUMPRODUCT(--($A$2:$A$500=$A104))&gt;1,"Check ID",SUMPRODUCT(--(Defects!$B$2:$B$500=$A104),--(Defects!$E$2:$E$500&lt;&gt;"Closed"))))</f>
        <v/>
      </c>
      <c r="L104" s="15" t="str">
        <f>IF(COUNTA($A104:$I104)=0,"",IF($A104="","Check ID",IF(SUMPRODUCT(--($A$2:$A$500=$A104))&gt;1,"Duplicate ID",IF(OR($B104="",SUMPRODUCT(--(Processes!$A$2:$A$21=$B104))=0),"Check process",IF(NOT(ISNUMBER(E104)),"Check date",IF(E104&lt;&gt;INT(E104),"Check date",IF(NOT(OR(F104="Critical",F104="High",F104="Medium")),"Check inputs","OK")))))))</f>
        <v/>
      </c>
    </row>
    <row r="105" ht="26" customHeight="1" spans="1:12" x14ac:dyDescent="0.25">
      <c r="A105" s="12"/>
      <c r="B105" s="12"/>
      <c r="C105" s="13"/>
      <c r="D105" s="13"/>
      <c r="E105" s="14"/>
      <c r="F105" s="12"/>
      <c r="G105" s="12"/>
      <c r="H105" s="12"/>
      <c r="I105" s="12"/>
      <c r="J105" s="15" t="str">
        <f>IF($A105="","",IF(H105&lt;&gt;"",H105,IF(G105&lt;&gt;"",G105,"Not run")))</f>
        <v/>
      </c>
      <c r="K105" s="16" t="str">
        <f>IF($A105="","",IF(SUMPRODUCT(--($A$2:$A$500=$A105))&gt;1,"Check ID",SUMPRODUCT(--(Defects!$B$2:$B$500=$A105),--(Defects!$E$2:$E$500&lt;&gt;"Closed"))))</f>
        <v/>
      </c>
      <c r="L105" s="15" t="str">
        <f>IF(COUNTA($A105:$I105)=0,"",IF($A105="","Check ID",IF(SUMPRODUCT(--($A$2:$A$500=$A105))&gt;1,"Duplicate ID",IF(OR($B105="",SUMPRODUCT(--(Processes!$A$2:$A$21=$B105))=0),"Check process",IF(NOT(ISNUMBER(E105)),"Check date",IF(E105&lt;&gt;INT(E105),"Check date",IF(NOT(OR(F105="Critical",F105="High",F105="Medium")),"Check inputs","OK")))))))</f>
        <v/>
      </c>
    </row>
    <row r="106" ht="26" customHeight="1" spans="1:12" x14ac:dyDescent="0.25">
      <c r="A106" s="12"/>
      <c r="B106" s="12"/>
      <c r="C106" s="13"/>
      <c r="D106" s="13"/>
      <c r="E106" s="14"/>
      <c r="F106" s="12"/>
      <c r="G106" s="12"/>
      <c r="H106" s="12"/>
      <c r="I106" s="12"/>
      <c r="J106" s="15" t="str">
        <f>IF($A106="","",IF(H106&lt;&gt;"",H106,IF(G106&lt;&gt;"",G106,"Not run")))</f>
        <v/>
      </c>
      <c r="K106" s="16" t="str">
        <f>IF($A106="","",IF(SUMPRODUCT(--($A$2:$A$500=$A106))&gt;1,"Check ID",SUMPRODUCT(--(Defects!$B$2:$B$500=$A106),--(Defects!$E$2:$E$500&lt;&gt;"Closed"))))</f>
        <v/>
      </c>
      <c r="L106" s="15" t="str">
        <f>IF(COUNTA($A106:$I106)=0,"",IF($A106="","Check ID",IF(SUMPRODUCT(--($A$2:$A$500=$A106))&gt;1,"Duplicate ID",IF(OR($B106="",SUMPRODUCT(--(Processes!$A$2:$A$21=$B106))=0),"Check process",IF(NOT(ISNUMBER(E106)),"Check date",IF(E106&lt;&gt;INT(E106),"Check date",IF(NOT(OR(F106="Critical",F106="High",F106="Medium")),"Check inputs","OK")))))))</f>
        <v/>
      </c>
    </row>
    <row r="107" ht="26" customHeight="1" spans="1:12" x14ac:dyDescent="0.25">
      <c r="A107" s="12"/>
      <c r="B107" s="12"/>
      <c r="C107" s="13"/>
      <c r="D107" s="13"/>
      <c r="E107" s="14"/>
      <c r="F107" s="12"/>
      <c r="G107" s="12"/>
      <c r="H107" s="12"/>
      <c r="I107" s="12"/>
      <c r="J107" s="15" t="str">
        <f>IF($A107="","",IF(H107&lt;&gt;"",H107,IF(G107&lt;&gt;"",G107,"Not run")))</f>
        <v/>
      </c>
      <c r="K107" s="16" t="str">
        <f>IF($A107="","",IF(SUMPRODUCT(--($A$2:$A$500=$A107))&gt;1,"Check ID",SUMPRODUCT(--(Defects!$B$2:$B$500=$A107),--(Defects!$E$2:$E$500&lt;&gt;"Closed"))))</f>
        <v/>
      </c>
      <c r="L107" s="15" t="str">
        <f>IF(COUNTA($A107:$I107)=0,"",IF($A107="","Check ID",IF(SUMPRODUCT(--($A$2:$A$500=$A107))&gt;1,"Duplicate ID",IF(OR($B107="",SUMPRODUCT(--(Processes!$A$2:$A$21=$B107))=0),"Check process",IF(NOT(ISNUMBER(E107)),"Check date",IF(E107&lt;&gt;INT(E107),"Check date",IF(NOT(OR(F107="Critical",F107="High",F107="Medium")),"Check inputs","OK")))))))</f>
        <v/>
      </c>
    </row>
    <row r="108" ht="26" customHeight="1" spans="1:12" x14ac:dyDescent="0.25">
      <c r="A108" s="12"/>
      <c r="B108" s="12"/>
      <c r="C108" s="13"/>
      <c r="D108" s="13"/>
      <c r="E108" s="14"/>
      <c r="F108" s="12"/>
      <c r="G108" s="12"/>
      <c r="H108" s="12"/>
      <c r="I108" s="12"/>
      <c r="J108" s="15" t="str">
        <f>IF($A108="","",IF(H108&lt;&gt;"",H108,IF(G108&lt;&gt;"",G108,"Not run")))</f>
        <v/>
      </c>
      <c r="K108" s="16" t="str">
        <f>IF($A108="","",IF(SUMPRODUCT(--($A$2:$A$500=$A108))&gt;1,"Check ID",SUMPRODUCT(--(Defects!$B$2:$B$500=$A108),--(Defects!$E$2:$E$500&lt;&gt;"Closed"))))</f>
        <v/>
      </c>
      <c r="L108" s="15" t="str">
        <f>IF(COUNTA($A108:$I108)=0,"",IF($A108="","Check ID",IF(SUMPRODUCT(--($A$2:$A$500=$A108))&gt;1,"Duplicate ID",IF(OR($B108="",SUMPRODUCT(--(Processes!$A$2:$A$21=$B108))=0),"Check process",IF(NOT(ISNUMBER(E108)),"Check date",IF(E108&lt;&gt;INT(E108),"Check date",IF(NOT(OR(F108="Critical",F108="High",F108="Medium")),"Check inputs","OK")))))))</f>
        <v/>
      </c>
    </row>
    <row r="109" ht="26" customHeight="1" spans="1:12" x14ac:dyDescent="0.25">
      <c r="A109" s="12"/>
      <c r="B109" s="12"/>
      <c r="C109" s="13"/>
      <c r="D109" s="13"/>
      <c r="E109" s="14"/>
      <c r="F109" s="12"/>
      <c r="G109" s="12"/>
      <c r="H109" s="12"/>
      <c r="I109" s="12"/>
      <c r="J109" s="15" t="str">
        <f>IF($A109="","",IF(H109&lt;&gt;"",H109,IF(G109&lt;&gt;"",G109,"Not run")))</f>
        <v/>
      </c>
      <c r="K109" s="16" t="str">
        <f>IF($A109="","",IF(SUMPRODUCT(--($A$2:$A$500=$A109))&gt;1,"Check ID",SUMPRODUCT(--(Defects!$B$2:$B$500=$A109),--(Defects!$E$2:$E$500&lt;&gt;"Closed"))))</f>
        <v/>
      </c>
      <c r="L109" s="15" t="str">
        <f>IF(COUNTA($A109:$I109)=0,"",IF($A109="","Check ID",IF(SUMPRODUCT(--($A$2:$A$500=$A109))&gt;1,"Duplicate ID",IF(OR($B109="",SUMPRODUCT(--(Processes!$A$2:$A$21=$B109))=0),"Check process",IF(NOT(ISNUMBER(E109)),"Check date",IF(E109&lt;&gt;INT(E109),"Check date",IF(NOT(OR(F109="Critical",F109="High",F109="Medium")),"Check inputs","OK")))))))</f>
        <v/>
      </c>
    </row>
    <row r="110" ht="26" customHeight="1" spans="1:12" x14ac:dyDescent="0.25">
      <c r="A110" s="12"/>
      <c r="B110" s="12"/>
      <c r="C110" s="13"/>
      <c r="D110" s="13"/>
      <c r="E110" s="14"/>
      <c r="F110" s="12"/>
      <c r="G110" s="12"/>
      <c r="H110" s="12"/>
      <c r="I110" s="12"/>
      <c r="J110" s="15" t="str">
        <f>IF($A110="","",IF(H110&lt;&gt;"",H110,IF(G110&lt;&gt;"",G110,"Not run")))</f>
        <v/>
      </c>
      <c r="K110" s="16" t="str">
        <f>IF($A110="","",IF(SUMPRODUCT(--($A$2:$A$500=$A110))&gt;1,"Check ID",SUMPRODUCT(--(Defects!$B$2:$B$500=$A110),--(Defects!$E$2:$E$500&lt;&gt;"Closed"))))</f>
        <v/>
      </c>
      <c r="L110" s="15" t="str">
        <f>IF(COUNTA($A110:$I110)=0,"",IF($A110="","Check ID",IF(SUMPRODUCT(--($A$2:$A$500=$A110))&gt;1,"Duplicate ID",IF(OR($B110="",SUMPRODUCT(--(Processes!$A$2:$A$21=$B110))=0),"Check process",IF(NOT(ISNUMBER(E110)),"Check date",IF(E110&lt;&gt;INT(E110),"Check date",IF(NOT(OR(F110="Critical",F110="High",F110="Medium")),"Check inputs","OK")))))))</f>
        <v/>
      </c>
    </row>
    <row r="111" ht="26" customHeight="1" spans="1:12" x14ac:dyDescent="0.25">
      <c r="A111" s="12"/>
      <c r="B111" s="12"/>
      <c r="C111" s="13"/>
      <c r="D111" s="13"/>
      <c r="E111" s="14"/>
      <c r="F111" s="12"/>
      <c r="G111" s="12"/>
      <c r="H111" s="12"/>
      <c r="I111" s="12"/>
      <c r="J111" s="15" t="str">
        <f>IF($A111="","",IF(H111&lt;&gt;"",H111,IF(G111&lt;&gt;"",G111,"Not run")))</f>
        <v/>
      </c>
      <c r="K111" s="16" t="str">
        <f>IF($A111="","",IF(SUMPRODUCT(--($A$2:$A$500=$A111))&gt;1,"Check ID",SUMPRODUCT(--(Defects!$B$2:$B$500=$A111),--(Defects!$E$2:$E$500&lt;&gt;"Closed"))))</f>
        <v/>
      </c>
      <c r="L111" s="15" t="str">
        <f>IF(COUNTA($A111:$I111)=0,"",IF($A111="","Check ID",IF(SUMPRODUCT(--($A$2:$A$500=$A111))&gt;1,"Duplicate ID",IF(OR($B111="",SUMPRODUCT(--(Processes!$A$2:$A$21=$B111))=0),"Check process",IF(NOT(ISNUMBER(E111)),"Check date",IF(E111&lt;&gt;INT(E111),"Check date",IF(NOT(OR(F111="Critical",F111="High",F111="Medium")),"Check inputs","OK")))))))</f>
        <v/>
      </c>
    </row>
    <row r="112" ht="26" customHeight="1" spans="1:12" x14ac:dyDescent="0.25">
      <c r="A112" s="12"/>
      <c r="B112" s="12"/>
      <c r="C112" s="13"/>
      <c r="D112" s="13"/>
      <c r="E112" s="14"/>
      <c r="F112" s="12"/>
      <c r="G112" s="12"/>
      <c r="H112" s="12"/>
      <c r="I112" s="12"/>
      <c r="J112" s="15" t="str">
        <f>IF($A112="","",IF(H112&lt;&gt;"",H112,IF(G112&lt;&gt;"",G112,"Not run")))</f>
        <v/>
      </c>
      <c r="K112" s="16" t="str">
        <f>IF($A112="","",IF(SUMPRODUCT(--($A$2:$A$500=$A112))&gt;1,"Check ID",SUMPRODUCT(--(Defects!$B$2:$B$500=$A112),--(Defects!$E$2:$E$500&lt;&gt;"Closed"))))</f>
        <v/>
      </c>
      <c r="L112" s="15" t="str">
        <f>IF(COUNTA($A112:$I112)=0,"",IF($A112="","Check ID",IF(SUMPRODUCT(--($A$2:$A$500=$A112))&gt;1,"Duplicate ID",IF(OR($B112="",SUMPRODUCT(--(Processes!$A$2:$A$21=$B112))=0),"Check process",IF(NOT(ISNUMBER(E112)),"Check date",IF(E112&lt;&gt;INT(E112),"Check date",IF(NOT(OR(F112="Critical",F112="High",F112="Medium")),"Check inputs","OK")))))))</f>
        <v/>
      </c>
    </row>
    <row r="113" ht="26" customHeight="1" spans="1:12" x14ac:dyDescent="0.25">
      <c r="A113" s="12"/>
      <c r="B113" s="12"/>
      <c r="C113" s="13"/>
      <c r="D113" s="13"/>
      <c r="E113" s="14"/>
      <c r="F113" s="12"/>
      <c r="G113" s="12"/>
      <c r="H113" s="12"/>
      <c r="I113" s="12"/>
      <c r="J113" s="15" t="str">
        <f>IF($A113="","",IF(H113&lt;&gt;"",H113,IF(G113&lt;&gt;"",G113,"Not run")))</f>
        <v/>
      </c>
      <c r="K113" s="16" t="str">
        <f>IF($A113="","",IF(SUMPRODUCT(--($A$2:$A$500=$A113))&gt;1,"Check ID",SUMPRODUCT(--(Defects!$B$2:$B$500=$A113),--(Defects!$E$2:$E$500&lt;&gt;"Closed"))))</f>
        <v/>
      </c>
      <c r="L113" s="15" t="str">
        <f>IF(COUNTA($A113:$I113)=0,"",IF($A113="","Check ID",IF(SUMPRODUCT(--($A$2:$A$500=$A113))&gt;1,"Duplicate ID",IF(OR($B113="",SUMPRODUCT(--(Processes!$A$2:$A$21=$B113))=0),"Check process",IF(NOT(ISNUMBER(E113)),"Check date",IF(E113&lt;&gt;INT(E113),"Check date",IF(NOT(OR(F113="Critical",F113="High",F113="Medium")),"Check inputs","OK")))))))</f>
        <v/>
      </c>
    </row>
    <row r="114" ht="26" customHeight="1" spans="1:12" x14ac:dyDescent="0.25">
      <c r="A114" s="12"/>
      <c r="B114" s="12"/>
      <c r="C114" s="13"/>
      <c r="D114" s="13"/>
      <c r="E114" s="14"/>
      <c r="F114" s="12"/>
      <c r="G114" s="12"/>
      <c r="H114" s="12"/>
      <c r="I114" s="12"/>
      <c r="J114" s="15" t="str">
        <f>IF($A114="","",IF(H114&lt;&gt;"",H114,IF(G114&lt;&gt;"",G114,"Not run")))</f>
        <v/>
      </c>
      <c r="K114" s="16" t="str">
        <f>IF($A114="","",IF(SUMPRODUCT(--($A$2:$A$500=$A114))&gt;1,"Check ID",SUMPRODUCT(--(Defects!$B$2:$B$500=$A114),--(Defects!$E$2:$E$500&lt;&gt;"Closed"))))</f>
        <v/>
      </c>
      <c r="L114" s="15" t="str">
        <f>IF(COUNTA($A114:$I114)=0,"",IF($A114="","Check ID",IF(SUMPRODUCT(--($A$2:$A$500=$A114))&gt;1,"Duplicate ID",IF(OR($B114="",SUMPRODUCT(--(Processes!$A$2:$A$21=$B114))=0),"Check process",IF(NOT(ISNUMBER(E114)),"Check date",IF(E114&lt;&gt;INT(E114),"Check date",IF(NOT(OR(F114="Critical",F114="High",F114="Medium")),"Check inputs","OK")))))))</f>
        <v/>
      </c>
    </row>
    <row r="115" ht="26" customHeight="1" spans="1:12" x14ac:dyDescent="0.25">
      <c r="A115" s="12"/>
      <c r="B115" s="12"/>
      <c r="C115" s="13"/>
      <c r="D115" s="13"/>
      <c r="E115" s="14"/>
      <c r="F115" s="12"/>
      <c r="G115" s="12"/>
      <c r="H115" s="12"/>
      <c r="I115" s="12"/>
      <c r="J115" s="15" t="str">
        <f>IF($A115="","",IF(H115&lt;&gt;"",H115,IF(G115&lt;&gt;"",G115,"Not run")))</f>
        <v/>
      </c>
      <c r="K115" s="16" t="str">
        <f>IF($A115="","",IF(SUMPRODUCT(--($A$2:$A$500=$A115))&gt;1,"Check ID",SUMPRODUCT(--(Defects!$B$2:$B$500=$A115),--(Defects!$E$2:$E$500&lt;&gt;"Closed"))))</f>
        <v/>
      </c>
      <c r="L115" s="15" t="str">
        <f>IF(COUNTA($A115:$I115)=0,"",IF($A115="","Check ID",IF(SUMPRODUCT(--($A$2:$A$500=$A115))&gt;1,"Duplicate ID",IF(OR($B115="",SUMPRODUCT(--(Processes!$A$2:$A$21=$B115))=0),"Check process",IF(NOT(ISNUMBER(E115)),"Check date",IF(E115&lt;&gt;INT(E115),"Check date",IF(NOT(OR(F115="Critical",F115="High",F115="Medium")),"Check inputs","OK")))))))</f>
        <v/>
      </c>
    </row>
    <row r="116" ht="26" customHeight="1" spans="1:12" x14ac:dyDescent="0.25">
      <c r="A116" s="12"/>
      <c r="B116" s="12"/>
      <c r="C116" s="13"/>
      <c r="D116" s="13"/>
      <c r="E116" s="14"/>
      <c r="F116" s="12"/>
      <c r="G116" s="12"/>
      <c r="H116" s="12"/>
      <c r="I116" s="12"/>
      <c r="J116" s="15" t="str">
        <f>IF($A116="","",IF(H116&lt;&gt;"",H116,IF(G116&lt;&gt;"",G116,"Not run")))</f>
        <v/>
      </c>
      <c r="K116" s="16" t="str">
        <f>IF($A116="","",IF(SUMPRODUCT(--($A$2:$A$500=$A116))&gt;1,"Check ID",SUMPRODUCT(--(Defects!$B$2:$B$500=$A116),--(Defects!$E$2:$E$500&lt;&gt;"Closed"))))</f>
        <v/>
      </c>
      <c r="L116" s="15" t="str">
        <f>IF(COUNTA($A116:$I116)=0,"",IF($A116="","Check ID",IF(SUMPRODUCT(--($A$2:$A$500=$A116))&gt;1,"Duplicate ID",IF(OR($B116="",SUMPRODUCT(--(Processes!$A$2:$A$21=$B116))=0),"Check process",IF(NOT(ISNUMBER(E116)),"Check date",IF(E116&lt;&gt;INT(E116),"Check date",IF(NOT(OR(F116="Critical",F116="High",F116="Medium")),"Check inputs","OK")))))))</f>
        <v/>
      </c>
    </row>
    <row r="117" ht="26" customHeight="1" spans="1:12" x14ac:dyDescent="0.25">
      <c r="A117" s="12"/>
      <c r="B117" s="12"/>
      <c r="C117" s="13"/>
      <c r="D117" s="13"/>
      <c r="E117" s="14"/>
      <c r="F117" s="12"/>
      <c r="G117" s="12"/>
      <c r="H117" s="12"/>
      <c r="I117" s="12"/>
      <c r="J117" s="15" t="str">
        <f>IF($A117="","",IF(H117&lt;&gt;"",H117,IF(G117&lt;&gt;"",G117,"Not run")))</f>
        <v/>
      </c>
      <c r="K117" s="16" t="str">
        <f>IF($A117="","",IF(SUMPRODUCT(--($A$2:$A$500=$A117))&gt;1,"Check ID",SUMPRODUCT(--(Defects!$B$2:$B$500=$A117),--(Defects!$E$2:$E$500&lt;&gt;"Closed"))))</f>
        <v/>
      </c>
      <c r="L117" s="15" t="str">
        <f>IF(COUNTA($A117:$I117)=0,"",IF($A117="","Check ID",IF(SUMPRODUCT(--($A$2:$A$500=$A117))&gt;1,"Duplicate ID",IF(OR($B117="",SUMPRODUCT(--(Processes!$A$2:$A$21=$B117))=0),"Check process",IF(NOT(ISNUMBER(E117)),"Check date",IF(E117&lt;&gt;INT(E117),"Check date",IF(NOT(OR(F117="Critical",F117="High",F117="Medium")),"Check inputs","OK")))))))</f>
        <v/>
      </c>
    </row>
    <row r="118" ht="26" customHeight="1" spans="1:12" x14ac:dyDescent="0.25">
      <c r="A118" s="12"/>
      <c r="B118" s="12"/>
      <c r="C118" s="13"/>
      <c r="D118" s="13"/>
      <c r="E118" s="14"/>
      <c r="F118" s="12"/>
      <c r="G118" s="12"/>
      <c r="H118" s="12"/>
      <c r="I118" s="12"/>
      <c r="J118" s="15" t="str">
        <f>IF($A118="","",IF(H118&lt;&gt;"",H118,IF(G118&lt;&gt;"",G118,"Not run")))</f>
        <v/>
      </c>
      <c r="K118" s="16" t="str">
        <f>IF($A118="","",IF(SUMPRODUCT(--($A$2:$A$500=$A118))&gt;1,"Check ID",SUMPRODUCT(--(Defects!$B$2:$B$500=$A118),--(Defects!$E$2:$E$500&lt;&gt;"Closed"))))</f>
        <v/>
      </c>
      <c r="L118" s="15" t="str">
        <f>IF(COUNTA($A118:$I118)=0,"",IF($A118="","Check ID",IF(SUMPRODUCT(--($A$2:$A$500=$A118))&gt;1,"Duplicate ID",IF(OR($B118="",SUMPRODUCT(--(Processes!$A$2:$A$21=$B118))=0),"Check process",IF(NOT(ISNUMBER(E118)),"Check date",IF(E118&lt;&gt;INT(E118),"Check date",IF(NOT(OR(F118="Critical",F118="High",F118="Medium")),"Check inputs","OK")))))))</f>
        <v/>
      </c>
    </row>
    <row r="119" ht="26" customHeight="1" spans="1:12" x14ac:dyDescent="0.25">
      <c r="A119" s="12"/>
      <c r="B119" s="12"/>
      <c r="C119" s="13"/>
      <c r="D119" s="13"/>
      <c r="E119" s="14"/>
      <c r="F119" s="12"/>
      <c r="G119" s="12"/>
      <c r="H119" s="12"/>
      <c r="I119" s="12"/>
      <c r="J119" s="15" t="str">
        <f>IF($A119="","",IF(H119&lt;&gt;"",H119,IF(G119&lt;&gt;"",G119,"Not run")))</f>
        <v/>
      </c>
      <c r="K119" s="16" t="str">
        <f>IF($A119="","",IF(SUMPRODUCT(--($A$2:$A$500=$A119))&gt;1,"Check ID",SUMPRODUCT(--(Defects!$B$2:$B$500=$A119),--(Defects!$E$2:$E$500&lt;&gt;"Closed"))))</f>
        <v/>
      </c>
      <c r="L119" s="15" t="str">
        <f>IF(COUNTA($A119:$I119)=0,"",IF($A119="","Check ID",IF(SUMPRODUCT(--($A$2:$A$500=$A119))&gt;1,"Duplicate ID",IF(OR($B119="",SUMPRODUCT(--(Processes!$A$2:$A$21=$B119))=0),"Check process",IF(NOT(ISNUMBER(E119)),"Check date",IF(E119&lt;&gt;INT(E119),"Check date",IF(NOT(OR(F119="Critical",F119="High",F119="Medium")),"Check inputs","OK")))))))</f>
        <v/>
      </c>
    </row>
    <row r="120" ht="26" customHeight="1" spans="1:12" x14ac:dyDescent="0.25">
      <c r="A120" s="12"/>
      <c r="B120" s="12"/>
      <c r="C120" s="13"/>
      <c r="D120" s="13"/>
      <c r="E120" s="14"/>
      <c r="F120" s="12"/>
      <c r="G120" s="12"/>
      <c r="H120" s="12"/>
      <c r="I120" s="12"/>
      <c r="J120" s="15" t="str">
        <f>IF($A120="","",IF(H120&lt;&gt;"",H120,IF(G120&lt;&gt;"",G120,"Not run")))</f>
        <v/>
      </c>
      <c r="K120" s="16" t="str">
        <f>IF($A120="","",IF(SUMPRODUCT(--($A$2:$A$500=$A120))&gt;1,"Check ID",SUMPRODUCT(--(Defects!$B$2:$B$500=$A120),--(Defects!$E$2:$E$500&lt;&gt;"Closed"))))</f>
        <v/>
      </c>
      <c r="L120" s="15" t="str">
        <f>IF(COUNTA($A120:$I120)=0,"",IF($A120="","Check ID",IF(SUMPRODUCT(--($A$2:$A$500=$A120))&gt;1,"Duplicate ID",IF(OR($B120="",SUMPRODUCT(--(Processes!$A$2:$A$21=$B120))=0),"Check process",IF(NOT(ISNUMBER(E120)),"Check date",IF(E120&lt;&gt;INT(E120),"Check date",IF(NOT(OR(F120="Critical",F120="High",F120="Medium")),"Check inputs","OK")))))))</f>
        <v/>
      </c>
    </row>
    <row r="121" ht="26" customHeight="1" spans="1:12" x14ac:dyDescent="0.25">
      <c r="A121" s="12"/>
      <c r="B121" s="12"/>
      <c r="C121" s="13"/>
      <c r="D121" s="13"/>
      <c r="E121" s="14"/>
      <c r="F121" s="12"/>
      <c r="G121" s="12"/>
      <c r="H121" s="12"/>
      <c r="I121" s="12"/>
      <c r="J121" s="15" t="str">
        <f>IF($A121="","",IF(H121&lt;&gt;"",H121,IF(G121&lt;&gt;"",G121,"Not run")))</f>
        <v/>
      </c>
      <c r="K121" s="16" t="str">
        <f>IF($A121="","",IF(SUMPRODUCT(--($A$2:$A$500=$A121))&gt;1,"Check ID",SUMPRODUCT(--(Defects!$B$2:$B$500=$A121),--(Defects!$E$2:$E$500&lt;&gt;"Closed"))))</f>
        <v/>
      </c>
      <c r="L121" s="15" t="str">
        <f>IF(COUNTA($A121:$I121)=0,"",IF($A121="","Check ID",IF(SUMPRODUCT(--($A$2:$A$500=$A121))&gt;1,"Duplicate ID",IF(OR($B121="",SUMPRODUCT(--(Processes!$A$2:$A$21=$B121))=0),"Check process",IF(NOT(ISNUMBER(E121)),"Check date",IF(E121&lt;&gt;INT(E121),"Check date",IF(NOT(OR(F121="Critical",F121="High",F121="Medium")),"Check inputs","OK")))))))</f>
        <v/>
      </c>
    </row>
    <row r="122" ht="26" customHeight="1" spans="1:12" x14ac:dyDescent="0.25">
      <c r="A122" s="12"/>
      <c r="B122" s="12"/>
      <c r="C122" s="13"/>
      <c r="D122" s="13"/>
      <c r="E122" s="14"/>
      <c r="F122" s="12"/>
      <c r="G122" s="12"/>
      <c r="H122" s="12"/>
      <c r="I122" s="12"/>
      <c r="J122" s="15" t="str">
        <f>IF($A122="","",IF(H122&lt;&gt;"",H122,IF(G122&lt;&gt;"",G122,"Not run")))</f>
        <v/>
      </c>
      <c r="K122" s="16" t="str">
        <f>IF($A122="","",IF(SUMPRODUCT(--($A$2:$A$500=$A122))&gt;1,"Check ID",SUMPRODUCT(--(Defects!$B$2:$B$500=$A122),--(Defects!$E$2:$E$500&lt;&gt;"Closed"))))</f>
        <v/>
      </c>
      <c r="L122" s="15" t="str">
        <f>IF(COUNTA($A122:$I122)=0,"",IF($A122="","Check ID",IF(SUMPRODUCT(--($A$2:$A$500=$A122))&gt;1,"Duplicate ID",IF(OR($B122="",SUMPRODUCT(--(Processes!$A$2:$A$21=$B122))=0),"Check process",IF(NOT(ISNUMBER(E122)),"Check date",IF(E122&lt;&gt;INT(E122),"Check date",IF(NOT(OR(F122="Critical",F122="High",F122="Medium")),"Check inputs","OK")))))))</f>
        <v/>
      </c>
    </row>
    <row r="123" ht="26" customHeight="1" spans="1:12" x14ac:dyDescent="0.25">
      <c r="A123" s="12"/>
      <c r="B123" s="12"/>
      <c r="C123" s="13"/>
      <c r="D123" s="13"/>
      <c r="E123" s="14"/>
      <c r="F123" s="12"/>
      <c r="G123" s="12"/>
      <c r="H123" s="12"/>
      <c r="I123" s="12"/>
      <c r="J123" s="15" t="str">
        <f>IF($A123="","",IF(H123&lt;&gt;"",H123,IF(G123&lt;&gt;"",G123,"Not run")))</f>
        <v/>
      </c>
      <c r="K123" s="16" t="str">
        <f>IF($A123="","",IF(SUMPRODUCT(--($A$2:$A$500=$A123))&gt;1,"Check ID",SUMPRODUCT(--(Defects!$B$2:$B$500=$A123),--(Defects!$E$2:$E$500&lt;&gt;"Closed"))))</f>
        <v/>
      </c>
      <c r="L123" s="15" t="str">
        <f>IF(COUNTA($A123:$I123)=0,"",IF($A123="","Check ID",IF(SUMPRODUCT(--($A$2:$A$500=$A123))&gt;1,"Duplicate ID",IF(OR($B123="",SUMPRODUCT(--(Processes!$A$2:$A$21=$B123))=0),"Check process",IF(NOT(ISNUMBER(E123)),"Check date",IF(E123&lt;&gt;INT(E123),"Check date",IF(NOT(OR(F123="Critical",F123="High",F123="Medium")),"Check inputs","OK")))))))</f>
        <v/>
      </c>
    </row>
    <row r="124" ht="26" customHeight="1" spans="1:12" x14ac:dyDescent="0.25">
      <c r="A124" s="12"/>
      <c r="B124" s="12"/>
      <c r="C124" s="13"/>
      <c r="D124" s="13"/>
      <c r="E124" s="14"/>
      <c r="F124" s="12"/>
      <c r="G124" s="12"/>
      <c r="H124" s="12"/>
      <c r="I124" s="12"/>
      <c r="J124" s="15" t="str">
        <f>IF($A124="","",IF(H124&lt;&gt;"",H124,IF(G124&lt;&gt;"",G124,"Not run")))</f>
        <v/>
      </c>
      <c r="K124" s="16" t="str">
        <f>IF($A124="","",IF(SUMPRODUCT(--($A$2:$A$500=$A124))&gt;1,"Check ID",SUMPRODUCT(--(Defects!$B$2:$B$500=$A124),--(Defects!$E$2:$E$500&lt;&gt;"Closed"))))</f>
        <v/>
      </c>
      <c r="L124" s="15" t="str">
        <f>IF(COUNTA($A124:$I124)=0,"",IF($A124="","Check ID",IF(SUMPRODUCT(--($A$2:$A$500=$A124))&gt;1,"Duplicate ID",IF(OR($B124="",SUMPRODUCT(--(Processes!$A$2:$A$21=$B124))=0),"Check process",IF(NOT(ISNUMBER(E124)),"Check date",IF(E124&lt;&gt;INT(E124),"Check date",IF(NOT(OR(F124="Critical",F124="High",F124="Medium")),"Check inputs","OK")))))))</f>
        <v/>
      </c>
    </row>
    <row r="125" ht="26" customHeight="1" spans="1:12" x14ac:dyDescent="0.25">
      <c r="A125" s="12"/>
      <c r="B125" s="12"/>
      <c r="C125" s="13"/>
      <c r="D125" s="13"/>
      <c r="E125" s="14"/>
      <c r="F125" s="12"/>
      <c r="G125" s="12"/>
      <c r="H125" s="12"/>
      <c r="I125" s="12"/>
      <c r="J125" s="15" t="str">
        <f>IF($A125="","",IF(H125&lt;&gt;"",H125,IF(G125&lt;&gt;"",G125,"Not run")))</f>
        <v/>
      </c>
      <c r="K125" s="16" t="str">
        <f>IF($A125="","",IF(SUMPRODUCT(--($A$2:$A$500=$A125))&gt;1,"Check ID",SUMPRODUCT(--(Defects!$B$2:$B$500=$A125),--(Defects!$E$2:$E$500&lt;&gt;"Closed"))))</f>
        <v/>
      </c>
      <c r="L125" s="15" t="str">
        <f>IF(COUNTA($A125:$I125)=0,"",IF($A125="","Check ID",IF(SUMPRODUCT(--($A$2:$A$500=$A125))&gt;1,"Duplicate ID",IF(OR($B125="",SUMPRODUCT(--(Processes!$A$2:$A$21=$B125))=0),"Check process",IF(NOT(ISNUMBER(E125)),"Check date",IF(E125&lt;&gt;INT(E125),"Check date",IF(NOT(OR(F125="Critical",F125="High",F125="Medium")),"Check inputs","OK")))))))</f>
        <v/>
      </c>
    </row>
    <row r="126" ht="26" customHeight="1" spans="1:12" x14ac:dyDescent="0.25">
      <c r="A126" s="12"/>
      <c r="B126" s="12"/>
      <c r="C126" s="13"/>
      <c r="D126" s="13"/>
      <c r="E126" s="14"/>
      <c r="F126" s="12"/>
      <c r="G126" s="12"/>
      <c r="H126" s="12"/>
      <c r="I126" s="12"/>
      <c r="J126" s="15" t="str">
        <f>IF($A126="","",IF(H126&lt;&gt;"",H126,IF(G126&lt;&gt;"",G126,"Not run")))</f>
        <v/>
      </c>
      <c r="K126" s="16" t="str">
        <f>IF($A126="","",IF(SUMPRODUCT(--($A$2:$A$500=$A126))&gt;1,"Check ID",SUMPRODUCT(--(Defects!$B$2:$B$500=$A126),--(Defects!$E$2:$E$500&lt;&gt;"Closed"))))</f>
        <v/>
      </c>
      <c r="L126" s="15" t="str">
        <f>IF(COUNTA($A126:$I126)=0,"",IF($A126="","Check ID",IF(SUMPRODUCT(--($A$2:$A$500=$A126))&gt;1,"Duplicate ID",IF(OR($B126="",SUMPRODUCT(--(Processes!$A$2:$A$21=$B126))=0),"Check process",IF(NOT(ISNUMBER(E126)),"Check date",IF(E126&lt;&gt;INT(E126),"Check date",IF(NOT(OR(F126="Critical",F126="High",F126="Medium")),"Check inputs","OK")))))))</f>
        <v/>
      </c>
    </row>
    <row r="127" ht="26" customHeight="1" spans="1:12" x14ac:dyDescent="0.25">
      <c r="A127" s="12"/>
      <c r="B127" s="12"/>
      <c r="C127" s="13"/>
      <c r="D127" s="13"/>
      <c r="E127" s="14"/>
      <c r="F127" s="12"/>
      <c r="G127" s="12"/>
      <c r="H127" s="12"/>
      <c r="I127" s="12"/>
      <c r="J127" s="15" t="str">
        <f>IF($A127="","",IF(H127&lt;&gt;"",H127,IF(G127&lt;&gt;"",G127,"Not run")))</f>
        <v/>
      </c>
      <c r="K127" s="16" t="str">
        <f>IF($A127="","",IF(SUMPRODUCT(--($A$2:$A$500=$A127))&gt;1,"Check ID",SUMPRODUCT(--(Defects!$B$2:$B$500=$A127),--(Defects!$E$2:$E$500&lt;&gt;"Closed"))))</f>
        <v/>
      </c>
      <c r="L127" s="15" t="str">
        <f>IF(COUNTA($A127:$I127)=0,"",IF($A127="","Check ID",IF(SUMPRODUCT(--($A$2:$A$500=$A127))&gt;1,"Duplicate ID",IF(OR($B127="",SUMPRODUCT(--(Processes!$A$2:$A$21=$B127))=0),"Check process",IF(NOT(ISNUMBER(E127)),"Check date",IF(E127&lt;&gt;INT(E127),"Check date",IF(NOT(OR(F127="Critical",F127="High",F127="Medium")),"Check inputs","OK")))))))</f>
        <v/>
      </c>
    </row>
    <row r="128" ht="26" customHeight="1" spans="1:12" x14ac:dyDescent="0.25">
      <c r="A128" s="12"/>
      <c r="B128" s="12"/>
      <c r="C128" s="13"/>
      <c r="D128" s="13"/>
      <c r="E128" s="14"/>
      <c r="F128" s="12"/>
      <c r="G128" s="12"/>
      <c r="H128" s="12"/>
      <c r="I128" s="12"/>
      <c r="J128" s="15" t="str">
        <f>IF($A128="","",IF(H128&lt;&gt;"",H128,IF(G128&lt;&gt;"",G128,"Not run")))</f>
        <v/>
      </c>
      <c r="K128" s="16" t="str">
        <f>IF($A128="","",IF(SUMPRODUCT(--($A$2:$A$500=$A128))&gt;1,"Check ID",SUMPRODUCT(--(Defects!$B$2:$B$500=$A128),--(Defects!$E$2:$E$500&lt;&gt;"Closed"))))</f>
        <v/>
      </c>
      <c r="L128" s="15" t="str">
        <f>IF(COUNTA($A128:$I128)=0,"",IF($A128="","Check ID",IF(SUMPRODUCT(--($A$2:$A$500=$A128))&gt;1,"Duplicate ID",IF(OR($B128="",SUMPRODUCT(--(Processes!$A$2:$A$21=$B128))=0),"Check process",IF(NOT(ISNUMBER(E128)),"Check date",IF(E128&lt;&gt;INT(E128),"Check date",IF(NOT(OR(F128="Critical",F128="High",F128="Medium")),"Check inputs","OK")))))))</f>
        <v/>
      </c>
    </row>
    <row r="129" ht="26" customHeight="1" spans="1:12" x14ac:dyDescent="0.25">
      <c r="A129" s="12"/>
      <c r="B129" s="12"/>
      <c r="C129" s="13"/>
      <c r="D129" s="13"/>
      <c r="E129" s="14"/>
      <c r="F129" s="12"/>
      <c r="G129" s="12"/>
      <c r="H129" s="12"/>
      <c r="I129" s="12"/>
      <c r="J129" s="15" t="str">
        <f>IF($A129="","",IF(H129&lt;&gt;"",H129,IF(G129&lt;&gt;"",G129,"Not run")))</f>
        <v/>
      </c>
      <c r="K129" s="16" t="str">
        <f>IF($A129="","",IF(SUMPRODUCT(--($A$2:$A$500=$A129))&gt;1,"Check ID",SUMPRODUCT(--(Defects!$B$2:$B$500=$A129),--(Defects!$E$2:$E$500&lt;&gt;"Closed"))))</f>
        <v/>
      </c>
      <c r="L129" s="15" t="str">
        <f>IF(COUNTA($A129:$I129)=0,"",IF($A129="","Check ID",IF(SUMPRODUCT(--($A$2:$A$500=$A129))&gt;1,"Duplicate ID",IF(OR($B129="",SUMPRODUCT(--(Processes!$A$2:$A$21=$B129))=0),"Check process",IF(NOT(ISNUMBER(E129)),"Check date",IF(E129&lt;&gt;INT(E129),"Check date",IF(NOT(OR(F129="Critical",F129="High",F129="Medium")),"Check inputs","OK")))))))</f>
        <v/>
      </c>
    </row>
    <row r="130" ht="26" customHeight="1" spans="1:12" x14ac:dyDescent="0.25">
      <c r="A130" s="12"/>
      <c r="B130" s="12"/>
      <c r="C130" s="13"/>
      <c r="D130" s="13"/>
      <c r="E130" s="14"/>
      <c r="F130" s="12"/>
      <c r="G130" s="12"/>
      <c r="H130" s="12"/>
      <c r="I130" s="12"/>
      <c r="J130" s="15" t="str">
        <f>IF($A130="","",IF(H130&lt;&gt;"",H130,IF(G130&lt;&gt;"",G130,"Not run")))</f>
        <v/>
      </c>
      <c r="K130" s="16" t="str">
        <f>IF($A130="","",IF(SUMPRODUCT(--($A$2:$A$500=$A130))&gt;1,"Check ID",SUMPRODUCT(--(Defects!$B$2:$B$500=$A130),--(Defects!$E$2:$E$500&lt;&gt;"Closed"))))</f>
        <v/>
      </c>
      <c r="L130" s="15" t="str">
        <f>IF(COUNTA($A130:$I130)=0,"",IF($A130="","Check ID",IF(SUMPRODUCT(--($A$2:$A$500=$A130))&gt;1,"Duplicate ID",IF(OR($B130="",SUMPRODUCT(--(Processes!$A$2:$A$21=$B130))=0),"Check process",IF(NOT(ISNUMBER(E130)),"Check date",IF(E130&lt;&gt;INT(E130),"Check date",IF(NOT(OR(F130="Critical",F130="High",F130="Medium")),"Check inputs","OK")))))))</f>
        <v/>
      </c>
    </row>
    <row r="131" ht="26" customHeight="1" spans="1:12" x14ac:dyDescent="0.25">
      <c r="A131" s="12"/>
      <c r="B131" s="12"/>
      <c r="C131" s="13"/>
      <c r="D131" s="13"/>
      <c r="E131" s="14"/>
      <c r="F131" s="12"/>
      <c r="G131" s="12"/>
      <c r="H131" s="12"/>
      <c r="I131" s="12"/>
      <c r="J131" s="15" t="str">
        <f>IF($A131="","",IF(H131&lt;&gt;"",H131,IF(G131&lt;&gt;"",G131,"Not run")))</f>
        <v/>
      </c>
      <c r="K131" s="16" t="str">
        <f>IF($A131="","",IF(SUMPRODUCT(--($A$2:$A$500=$A131))&gt;1,"Check ID",SUMPRODUCT(--(Defects!$B$2:$B$500=$A131),--(Defects!$E$2:$E$500&lt;&gt;"Closed"))))</f>
        <v/>
      </c>
      <c r="L131" s="15" t="str">
        <f>IF(COUNTA($A131:$I131)=0,"",IF($A131="","Check ID",IF(SUMPRODUCT(--($A$2:$A$500=$A131))&gt;1,"Duplicate ID",IF(OR($B131="",SUMPRODUCT(--(Processes!$A$2:$A$21=$B131))=0),"Check process",IF(NOT(ISNUMBER(E131)),"Check date",IF(E131&lt;&gt;INT(E131),"Check date",IF(NOT(OR(F131="Critical",F131="High",F131="Medium")),"Check inputs","OK")))))))</f>
        <v/>
      </c>
    </row>
    <row r="132" ht="26" customHeight="1" spans="1:12" x14ac:dyDescent="0.25">
      <c r="A132" s="12"/>
      <c r="B132" s="12"/>
      <c r="C132" s="13"/>
      <c r="D132" s="13"/>
      <c r="E132" s="14"/>
      <c r="F132" s="12"/>
      <c r="G132" s="12"/>
      <c r="H132" s="12"/>
      <c r="I132" s="12"/>
      <c r="J132" s="15" t="str">
        <f>IF($A132="","",IF(H132&lt;&gt;"",H132,IF(G132&lt;&gt;"",G132,"Not run")))</f>
        <v/>
      </c>
      <c r="K132" s="16" t="str">
        <f>IF($A132="","",IF(SUMPRODUCT(--($A$2:$A$500=$A132))&gt;1,"Check ID",SUMPRODUCT(--(Defects!$B$2:$B$500=$A132),--(Defects!$E$2:$E$500&lt;&gt;"Closed"))))</f>
        <v/>
      </c>
      <c r="L132" s="15" t="str">
        <f>IF(COUNTA($A132:$I132)=0,"",IF($A132="","Check ID",IF(SUMPRODUCT(--($A$2:$A$500=$A132))&gt;1,"Duplicate ID",IF(OR($B132="",SUMPRODUCT(--(Processes!$A$2:$A$21=$B132))=0),"Check process",IF(NOT(ISNUMBER(E132)),"Check date",IF(E132&lt;&gt;INT(E132),"Check date",IF(NOT(OR(F132="Critical",F132="High",F132="Medium")),"Check inputs","OK")))))))</f>
        <v/>
      </c>
    </row>
    <row r="133" ht="26" customHeight="1" spans="1:12" x14ac:dyDescent="0.25">
      <c r="A133" s="12"/>
      <c r="B133" s="12"/>
      <c r="C133" s="13"/>
      <c r="D133" s="13"/>
      <c r="E133" s="14"/>
      <c r="F133" s="12"/>
      <c r="G133" s="12"/>
      <c r="H133" s="12"/>
      <c r="I133" s="12"/>
      <c r="J133" s="15" t="str">
        <f>IF($A133="","",IF(H133&lt;&gt;"",H133,IF(G133&lt;&gt;"",G133,"Not run")))</f>
        <v/>
      </c>
      <c r="K133" s="16" t="str">
        <f>IF($A133="","",IF(SUMPRODUCT(--($A$2:$A$500=$A133))&gt;1,"Check ID",SUMPRODUCT(--(Defects!$B$2:$B$500=$A133),--(Defects!$E$2:$E$500&lt;&gt;"Closed"))))</f>
        <v/>
      </c>
      <c r="L133" s="15" t="str">
        <f>IF(COUNTA($A133:$I133)=0,"",IF($A133="","Check ID",IF(SUMPRODUCT(--($A$2:$A$500=$A133))&gt;1,"Duplicate ID",IF(OR($B133="",SUMPRODUCT(--(Processes!$A$2:$A$21=$B133))=0),"Check process",IF(NOT(ISNUMBER(E133)),"Check date",IF(E133&lt;&gt;INT(E133),"Check date",IF(NOT(OR(F133="Critical",F133="High",F133="Medium")),"Check inputs","OK")))))))</f>
        <v/>
      </c>
    </row>
    <row r="134" ht="26" customHeight="1" spans="1:12" x14ac:dyDescent="0.25">
      <c r="A134" s="12"/>
      <c r="B134" s="12"/>
      <c r="C134" s="13"/>
      <c r="D134" s="13"/>
      <c r="E134" s="14"/>
      <c r="F134" s="12"/>
      <c r="G134" s="12"/>
      <c r="H134" s="12"/>
      <c r="I134" s="12"/>
      <c r="J134" s="15" t="str">
        <f>IF($A134="","",IF(H134&lt;&gt;"",H134,IF(G134&lt;&gt;"",G134,"Not run")))</f>
        <v/>
      </c>
      <c r="K134" s="16" t="str">
        <f>IF($A134="","",IF(SUMPRODUCT(--($A$2:$A$500=$A134))&gt;1,"Check ID",SUMPRODUCT(--(Defects!$B$2:$B$500=$A134),--(Defects!$E$2:$E$500&lt;&gt;"Closed"))))</f>
        <v/>
      </c>
      <c r="L134" s="15" t="str">
        <f>IF(COUNTA($A134:$I134)=0,"",IF($A134="","Check ID",IF(SUMPRODUCT(--($A$2:$A$500=$A134))&gt;1,"Duplicate ID",IF(OR($B134="",SUMPRODUCT(--(Processes!$A$2:$A$21=$B134))=0),"Check process",IF(NOT(ISNUMBER(E134)),"Check date",IF(E134&lt;&gt;INT(E134),"Check date",IF(NOT(OR(F134="Critical",F134="High",F134="Medium")),"Check inputs","OK")))))))</f>
        <v/>
      </c>
    </row>
    <row r="135" ht="26" customHeight="1" spans="1:12" x14ac:dyDescent="0.25">
      <c r="A135" s="12"/>
      <c r="B135" s="12"/>
      <c r="C135" s="13"/>
      <c r="D135" s="13"/>
      <c r="E135" s="14"/>
      <c r="F135" s="12"/>
      <c r="G135" s="12"/>
      <c r="H135" s="12"/>
      <c r="I135" s="12"/>
      <c r="J135" s="15" t="str">
        <f>IF($A135="","",IF(H135&lt;&gt;"",H135,IF(G135&lt;&gt;"",G135,"Not run")))</f>
        <v/>
      </c>
      <c r="K135" s="16" t="str">
        <f>IF($A135="","",IF(SUMPRODUCT(--($A$2:$A$500=$A135))&gt;1,"Check ID",SUMPRODUCT(--(Defects!$B$2:$B$500=$A135),--(Defects!$E$2:$E$500&lt;&gt;"Closed"))))</f>
        <v/>
      </c>
      <c r="L135" s="15" t="str">
        <f>IF(COUNTA($A135:$I135)=0,"",IF($A135="","Check ID",IF(SUMPRODUCT(--($A$2:$A$500=$A135))&gt;1,"Duplicate ID",IF(OR($B135="",SUMPRODUCT(--(Processes!$A$2:$A$21=$B135))=0),"Check process",IF(NOT(ISNUMBER(E135)),"Check date",IF(E135&lt;&gt;INT(E135),"Check date",IF(NOT(OR(F135="Critical",F135="High",F135="Medium")),"Check inputs","OK")))))))</f>
        <v/>
      </c>
    </row>
    <row r="136" ht="26" customHeight="1" spans="1:12" x14ac:dyDescent="0.25">
      <c r="A136" s="12"/>
      <c r="B136" s="12"/>
      <c r="C136" s="13"/>
      <c r="D136" s="13"/>
      <c r="E136" s="14"/>
      <c r="F136" s="12"/>
      <c r="G136" s="12"/>
      <c r="H136" s="12"/>
      <c r="I136" s="12"/>
      <c r="J136" s="15" t="str">
        <f>IF($A136="","",IF(H136&lt;&gt;"",H136,IF(G136&lt;&gt;"",G136,"Not run")))</f>
        <v/>
      </c>
      <c r="K136" s="16" t="str">
        <f>IF($A136="","",IF(SUMPRODUCT(--($A$2:$A$500=$A136))&gt;1,"Check ID",SUMPRODUCT(--(Defects!$B$2:$B$500=$A136),--(Defects!$E$2:$E$500&lt;&gt;"Closed"))))</f>
        <v/>
      </c>
      <c r="L136" s="15" t="str">
        <f>IF(COUNTA($A136:$I136)=0,"",IF($A136="","Check ID",IF(SUMPRODUCT(--($A$2:$A$500=$A136))&gt;1,"Duplicate ID",IF(OR($B136="",SUMPRODUCT(--(Processes!$A$2:$A$21=$B136))=0),"Check process",IF(NOT(ISNUMBER(E136)),"Check date",IF(E136&lt;&gt;INT(E136),"Check date",IF(NOT(OR(F136="Critical",F136="High",F136="Medium")),"Check inputs","OK")))))))</f>
        <v/>
      </c>
    </row>
    <row r="137" ht="26" customHeight="1" spans="1:12" x14ac:dyDescent="0.25">
      <c r="A137" s="12"/>
      <c r="B137" s="12"/>
      <c r="C137" s="13"/>
      <c r="D137" s="13"/>
      <c r="E137" s="14"/>
      <c r="F137" s="12"/>
      <c r="G137" s="12"/>
      <c r="H137" s="12"/>
      <c r="I137" s="12"/>
      <c r="J137" s="15" t="str">
        <f>IF($A137="","",IF(H137&lt;&gt;"",H137,IF(G137&lt;&gt;"",G137,"Not run")))</f>
        <v/>
      </c>
      <c r="K137" s="16" t="str">
        <f>IF($A137="","",IF(SUMPRODUCT(--($A$2:$A$500=$A137))&gt;1,"Check ID",SUMPRODUCT(--(Defects!$B$2:$B$500=$A137),--(Defects!$E$2:$E$500&lt;&gt;"Closed"))))</f>
        <v/>
      </c>
      <c r="L137" s="15" t="str">
        <f>IF(COUNTA($A137:$I137)=0,"",IF($A137="","Check ID",IF(SUMPRODUCT(--($A$2:$A$500=$A137))&gt;1,"Duplicate ID",IF(OR($B137="",SUMPRODUCT(--(Processes!$A$2:$A$21=$B137))=0),"Check process",IF(NOT(ISNUMBER(E137)),"Check date",IF(E137&lt;&gt;INT(E137),"Check date",IF(NOT(OR(F137="Critical",F137="High",F137="Medium")),"Check inputs","OK")))))))</f>
        <v/>
      </c>
    </row>
    <row r="138" ht="26" customHeight="1" spans="1:12" x14ac:dyDescent="0.25">
      <c r="A138" s="12"/>
      <c r="B138" s="12"/>
      <c r="C138" s="13"/>
      <c r="D138" s="13"/>
      <c r="E138" s="14"/>
      <c r="F138" s="12"/>
      <c r="G138" s="12"/>
      <c r="H138" s="12"/>
      <c r="I138" s="12"/>
      <c r="J138" s="15" t="str">
        <f>IF($A138="","",IF(H138&lt;&gt;"",H138,IF(G138&lt;&gt;"",G138,"Not run")))</f>
        <v/>
      </c>
      <c r="K138" s="16" t="str">
        <f>IF($A138="","",IF(SUMPRODUCT(--($A$2:$A$500=$A138))&gt;1,"Check ID",SUMPRODUCT(--(Defects!$B$2:$B$500=$A138),--(Defects!$E$2:$E$500&lt;&gt;"Closed"))))</f>
        <v/>
      </c>
      <c r="L138" s="15" t="str">
        <f>IF(COUNTA($A138:$I138)=0,"",IF($A138="","Check ID",IF(SUMPRODUCT(--($A$2:$A$500=$A138))&gt;1,"Duplicate ID",IF(OR($B138="",SUMPRODUCT(--(Processes!$A$2:$A$21=$B138))=0),"Check process",IF(NOT(ISNUMBER(E138)),"Check date",IF(E138&lt;&gt;INT(E138),"Check date",IF(NOT(OR(F138="Critical",F138="High",F138="Medium")),"Check inputs","OK")))))))</f>
        <v/>
      </c>
    </row>
    <row r="139" ht="26" customHeight="1" spans="1:12" x14ac:dyDescent="0.25">
      <c r="A139" s="12"/>
      <c r="B139" s="12"/>
      <c r="C139" s="13"/>
      <c r="D139" s="13"/>
      <c r="E139" s="14"/>
      <c r="F139" s="12"/>
      <c r="G139" s="12"/>
      <c r="H139" s="12"/>
      <c r="I139" s="12"/>
      <c r="J139" s="15" t="str">
        <f>IF($A139="","",IF(H139&lt;&gt;"",H139,IF(G139&lt;&gt;"",G139,"Not run")))</f>
        <v/>
      </c>
      <c r="K139" s="16" t="str">
        <f>IF($A139="","",IF(SUMPRODUCT(--($A$2:$A$500=$A139))&gt;1,"Check ID",SUMPRODUCT(--(Defects!$B$2:$B$500=$A139),--(Defects!$E$2:$E$500&lt;&gt;"Closed"))))</f>
        <v/>
      </c>
      <c r="L139" s="15" t="str">
        <f>IF(COUNTA($A139:$I139)=0,"",IF($A139="","Check ID",IF(SUMPRODUCT(--($A$2:$A$500=$A139))&gt;1,"Duplicate ID",IF(OR($B139="",SUMPRODUCT(--(Processes!$A$2:$A$21=$B139))=0),"Check process",IF(NOT(ISNUMBER(E139)),"Check date",IF(E139&lt;&gt;INT(E139),"Check date",IF(NOT(OR(F139="Critical",F139="High",F139="Medium")),"Check inputs","OK")))))))</f>
        <v/>
      </c>
    </row>
    <row r="140" ht="26" customHeight="1" spans="1:12" x14ac:dyDescent="0.25">
      <c r="A140" s="12"/>
      <c r="B140" s="12"/>
      <c r="C140" s="13"/>
      <c r="D140" s="13"/>
      <c r="E140" s="14"/>
      <c r="F140" s="12"/>
      <c r="G140" s="12"/>
      <c r="H140" s="12"/>
      <c r="I140" s="12"/>
      <c r="J140" s="15" t="str">
        <f>IF($A140="","",IF(H140&lt;&gt;"",H140,IF(G140&lt;&gt;"",G140,"Not run")))</f>
        <v/>
      </c>
      <c r="K140" s="16" t="str">
        <f>IF($A140="","",IF(SUMPRODUCT(--($A$2:$A$500=$A140))&gt;1,"Check ID",SUMPRODUCT(--(Defects!$B$2:$B$500=$A140),--(Defects!$E$2:$E$500&lt;&gt;"Closed"))))</f>
        <v/>
      </c>
      <c r="L140" s="15" t="str">
        <f>IF(COUNTA($A140:$I140)=0,"",IF($A140="","Check ID",IF(SUMPRODUCT(--($A$2:$A$500=$A140))&gt;1,"Duplicate ID",IF(OR($B140="",SUMPRODUCT(--(Processes!$A$2:$A$21=$B140))=0),"Check process",IF(NOT(ISNUMBER(E140)),"Check date",IF(E140&lt;&gt;INT(E140),"Check date",IF(NOT(OR(F140="Critical",F140="High",F140="Medium")),"Check inputs","OK")))))))</f>
        <v/>
      </c>
    </row>
    <row r="141" ht="26" customHeight="1" spans="1:12" x14ac:dyDescent="0.25">
      <c r="A141" s="12"/>
      <c r="B141" s="12"/>
      <c r="C141" s="13"/>
      <c r="D141" s="13"/>
      <c r="E141" s="14"/>
      <c r="F141" s="12"/>
      <c r="G141" s="12"/>
      <c r="H141" s="12"/>
      <c r="I141" s="12"/>
      <c r="J141" s="15" t="str">
        <f>IF($A141="","",IF(H141&lt;&gt;"",H141,IF(G141&lt;&gt;"",G141,"Not run")))</f>
        <v/>
      </c>
      <c r="K141" s="16" t="str">
        <f>IF($A141="","",IF(SUMPRODUCT(--($A$2:$A$500=$A141))&gt;1,"Check ID",SUMPRODUCT(--(Defects!$B$2:$B$500=$A141),--(Defects!$E$2:$E$500&lt;&gt;"Closed"))))</f>
        <v/>
      </c>
      <c r="L141" s="15" t="str">
        <f>IF(COUNTA($A141:$I141)=0,"",IF($A141="","Check ID",IF(SUMPRODUCT(--($A$2:$A$500=$A141))&gt;1,"Duplicate ID",IF(OR($B141="",SUMPRODUCT(--(Processes!$A$2:$A$21=$B141))=0),"Check process",IF(NOT(ISNUMBER(E141)),"Check date",IF(E141&lt;&gt;INT(E141),"Check date",IF(NOT(OR(F141="Critical",F141="High",F141="Medium")),"Check inputs","OK")))))))</f>
        <v/>
      </c>
    </row>
    <row r="142" ht="26" customHeight="1" spans="1:12" x14ac:dyDescent="0.25">
      <c r="A142" s="12"/>
      <c r="B142" s="12"/>
      <c r="C142" s="13"/>
      <c r="D142" s="13"/>
      <c r="E142" s="14"/>
      <c r="F142" s="12"/>
      <c r="G142" s="12"/>
      <c r="H142" s="12"/>
      <c r="I142" s="12"/>
      <c r="J142" s="15" t="str">
        <f>IF($A142="","",IF(H142&lt;&gt;"",H142,IF(G142&lt;&gt;"",G142,"Not run")))</f>
        <v/>
      </c>
      <c r="K142" s="16" t="str">
        <f>IF($A142="","",IF(SUMPRODUCT(--($A$2:$A$500=$A142))&gt;1,"Check ID",SUMPRODUCT(--(Defects!$B$2:$B$500=$A142),--(Defects!$E$2:$E$500&lt;&gt;"Closed"))))</f>
        <v/>
      </c>
      <c r="L142" s="15" t="str">
        <f>IF(COUNTA($A142:$I142)=0,"",IF($A142="","Check ID",IF(SUMPRODUCT(--($A$2:$A$500=$A142))&gt;1,"Duplicate ID",IF(OR($B142="",SUMPRODUCT(--(Processes!$A$2:$A$21=$B142))=0),"Check process",IF(NOT(ISNUMBER(E142)),"Check date",IF(E142&lt;&gt;INT(E142),"Check date",IF(NOT(OR(F142="Critical",F142="High",F142="Medium")),"Check inputs","OK")))))))</f>
        <v/>
      </c>
    </row>
    <row r="143" ht="26" customHeight="1" spans="1:12" x14ac:dyDescent="0.25">
      <c r="A143" s="12"/>
      <c r="B143" s="12"/>
      <c r="C143" s="13"/>
      <c r="D143" s="13"/>
      <c r="E143" s="14"/>
      <c r="F143" s="12"/>
      <c r="G143" s="12"/>
      <c r="H143" s="12"/>
      <c r="I143" s="12"/>
      <c r="J143" s="15" t="str">
        <f>IF($A143="","",IF(H143&lt;&gt;"",H143,IF(G143&lt;&gt;"",G143,"Not run")))</f>
        <v/>
      </c>
      <c r="K143" s="16" t="str">
        <f>IF($A143="","",IF(SUMPRODUCT(--($A$2:$A$500=$A143))&gt;1,"Check ID",SUMPRODUCT(--(Defects!$B$2:$B$500=$A143),--(Defects!$E$2:$E$500&lt;&gt;"Closed"))))</f>
        <v/>
      </c>
      <c r="L143" s="15" t="str">
        <f>IF(COUNTA($A143:$I143)=0,"",IF($A143="","Check ID",IF(SUMPRODUCT(--($A$2:$A$500=$A143))&gt;1,"Duplicate ID",IF(OR($B143="",SUMPRODUCT(--(Processes!$A$2:$A$21=$B143))=0),"Check process",IF(NOT(ISNUMBER(E143)),"Check date",IF(E143&lt;&gt;INT(E143),"Check date",IF(NOT(OR(F143="Critical",F143="High",F143="Medium")),"Check inputs","OK")))))))</f>
        <v/>
      </c>
    </row>
    <row r="144" ht="26" customHeight="1" spans="1:12" x14ac:dyDescent="0.25">
      <c r="A144" s="12"/>
      <c r="B144" s="12"/>
      <c r="C144" s="13"/>
      <c r="D144" s="13"/>
      <c r="E144" s="14"/>
      <c r="F144" s="12"/>
      <c r="G144" s="12"/>
      <c r="H144" s="12"/>
      <c r="I144" s="12"/>
      <c r="J144" s="15" t="str">
        <f>IF($A144="","",IF(H144&lt;&gt;"",H144,IF(G144&lt;&gt;"",G144,"Not run")))</f>
        <v/>
      </c>
      <c r="K144" s="16" t="str">
        <f>IF($A144="","",IF(SUMPRODUCT(--($A$2:$A$500=$A144))&gt;1,"Check ID",SUMPRODUCT(--(Defects!$B$2:$B$500=$A144),--(Defects!$E$2:$E$500&lt;&gt;"Closed"))))</f>
        <v/>
      </c>
      <c r="L144" s="15" t="str">
        <f>IF(COUNTA($A144:$I144)=0,"",IF($A144="","Check ID",IF(SUMPRODUCT(--($A$2:$A$500=$A144))&gt;1,"Duplicate ID",IF(OR($B144="",SUMPRODUCT(--(Processes!$A$2:$A$21=$B144))=0),"Check process",IF(NOT(ISNUMBER(E144)),"Check date",IF(E144&lt;&gt;INT(E144),"Check date",IF(NOT(OR(F144="Critical",F144="High",F144="Medium")),"Check inputs","OK")))))))</f>
        <v/>
      </c>
    </row>
    <row r="145" ht="26" customHeight="1" spans="1:12" x14ac:dyDescent="0.25">
      <c r="A145" s="12"/>
      <c r="B145" s="12"/>
      <c r="C145" s="13"/>
      <c r="D145" s="13"/>
      <c r="E145" s="14"/>
      <c r="F145" s="12"/>
      <c r="G145" s="12"/>
      <c r="H145" s="12"/>
      <c r="I145" s="12"/>
      <c r="J145" s="15" t="str">
        <f>IF($A145="","",IF(H145&lt;&gt;"",H145,IF(G145&lt;&gt;"",G145,"Not run")))</f>
        <v/>
      </c>
      <c r="K145" s="16" t="str">
        <f>IF($A145="","",IF(SUMPRODUCT(--($A$2:$A$500=$A145))&gt;1,"Check ID",SUMPRODUCT(--(Defects!$B$2:$B$500=$A145),--(Defects!$E$2:$E$500&lt;&gt;"Closed"))))</f>
        <v/>
      </c>
      <c r="L145" s="15" t="str">
        <f>IF(COUNTA($A145:$I145)=0,"",IF($A145="","Check ID",IF(SUMPRODUCT(--($A$2:$A$500=$A145))&gt;1,"Duplicate ID",IF(OR($B145="",SUMPRODUCT(--(Processes!$A$2:$A$21=$B145))=0),"Check process",IF(NOT(ISNUMBER(E145)),"Check date",IF(E145&lt;&gt;INT(E145),"Check date",IF(NOT(OR(F145="Critical",F145="High",F145="Medium")),"Check inputs","OK")))))))</f>
        <v/>
      </c>
    </row>
    <row r="146" ht="26" customHeight="1" spans="1:12" x14ac:dyDescent="0.25">
      <c r="A146" s="12"/>
      <c r="B146" s="12"/>
      <c r="C146" s="13"/>
      <c r="D146" s="13"/>
      <c r="E146" s="14"/>
      <c r="F146" s="12"/>
      <c r="G146" s="12"/>
      <c r="H146" s="12"/>
      <c r="I146" s="12"/>
      <c r="J146" s="15" t="str">
        <f>IF($A146="","",IF(H146&lt;&gt;"",H146,IF(G146&lt;&gt;"",G146,"Not run")))</f>
        <v/>
      </c>
      <c r="K146" s="16" t="str">
        <f>IF($A146="","",IF(SUMPRODUCT(--($A$2:$A$500=$A146))&gt;1,"Check ID",SUMPRODUCT(--(Defects!$B$2:$B$500=$A146),--(Defects!$E$2:$E$500&lt;&gt;"Closed"))))</f>
        <v/>
      </c>
      <c r="L146" s="15" t="str">
        <f>IF(COUNTA($A146:$I146)=0,"",IF($A146="","Check ID",IF(SUMPRODUCT(--($A$2:$A$500=$A146))&gt;1,"Duplicate ID",IF(OR($B146="",SUMPRODUCT(--(Processes!$A$2:$A$21=$B146))=0),"Check process",IF(NOT(ISNUMBER(E146)),"Check date",IF(E146&lt;&gt;INT(E146),"Check date",IF(NOT(OR(F146="Critical",F146="High",F146="Medium")),"Check inputs","OK")))))))</f>
        <v/>
      </c>
    </row>
    <row r="147" ht="26" customHeight="1" spans="1:12" x14ac:dyDescent="0.25">
      <c r="A147" s="12"/>
      <c r="B147" s="12"/>
      <c r="C147" s="13"/>
      <c r="D147" s="13"/>
      <c r="E147" s="14"/>
      <c r="F147" s="12"/>
      <c r="G147" s="12"/>
      <c r="H147" s="12"/>
      <c r="I147" s="12"/>
      <c r="J147" s="15" t="str">
        <f>IF($A147="","",IF(H147&lt;&gt;"",H147,IF(G147&lt;&gt;"",G147,"Not run")))</f>
        <v/>
      </c>
      <c r="K147" s="16" t="str">
        <f>IF($A147="","",IF(SUMPRODUCT(--($A$2:$A$500=$A147))&gt;1,"Check ID",SUMPRODUCT(--(Defects!$B$2:$B$500=$A147),--(Defects!$E$2:$E$500&lt;&gt;"Closed"))))</f>
        <v/>
      </c>
      <c r="L147" s="15" t="str">
        <f>IF(COUNTA($A147:$I147)=0,"",IF($A147="","Check ID",IF(SUMPRODUCT(--($A$2:$A$500=$A147))&gt;1,"Duplicate ID",IF(OR($B147="",SUMPRODUCT(--(Processes!$A$2:$A$21=$B147))=0),"Check process",IF(NOT(ISNUMBER(E147)),"Check date",IF(E147&lt;&gt;INT(E147),"Check date",IF(NOT(OR(F147="Critical",F147="High",F147="Medium")),"Check inputs","OK")))))))</f>
        <v/>
      </c>
    </row>
    <row r="148" ht="26" customHeight="1" spans="1:12" x14ac:dyDescent="0.25">
      <c r="A148" s="12"/>
      <c r="B148" s="12"/>
      <c r="C148" s="13"/>
      <c r="D148" s="13"/>
      <c r="E148" s="14"/>
      <c r="F148" s="12"/>
      <c r="G148" s="12"/>
      <c r="H148" s="12"/>
      <c r="I148" s="12"/>
      <c r="J148" s="15" t="str">
        <f>IF($A148="","",IF(H148&lt;&gt;"",H148,IF(G148&lt;&gt;"",G148,"Not run")))</f>
        <v/>
      </c>
      <c r="K148" s="16" t="str">
        <f>IF($A148="","",IF(SUMPRODUCT(--($A$2:$A$500=$A148))&gt;1,"Check ID",SUMPRODUCT(--(Defects!$B$2:$B$500=$A148),--(Defects!$E$2:$E$500&lt;&gt;"Closed"))))</f>
        <v/>
      </c>
      <c r="L148" s="15" t="str">
        <f>IF(COUNTA($A148:$I148)=0,"",IF($A148="","Check ID",IF(SUMPRODUCT(--($A$2:$A$500=$A148))&gt;1,"Duplicate ID",IF(OR($B148="",SUMPRODUCT(--(Processes!$A$2:$A$21=$B148))=0),"Check process",IF(NOT(ISNUMBER(E148)),"Check date",IF(E148&lt;&gt;INT(E148),"Check date",IF(NOT(OR(F148="Critical",F148="High",F148="Medium")),"Check inputs","OK")))))))</f>
        <v/>
      </c>
    </row>
    <row r="149" ht="26" customHeight="1" spans="1:12" x14ac:dyDescent="0.25">
      <c r="A149" s="12"/>
      <c r="B149" s="12"/>
      <c r="C149" s="13"/>
      <c r="D149" s="13"/>
      <c r="E149" s="14"/>
      <c r="F149" s="12"/>
      <c r="G149" s="12"/>
      <c r="H149" s="12"/>
      <c r="I149" s="12"/>
      <c r="J149" s="15" t="str">
        <f>IF($A149="","",IF(H149&lt;&gt;"",H149,IF(G149&lt;&gt;"",G149,"Not run")))</f>
        <v/>
      </c>
      <c r="K149" s="16" t="str">
        <f>IF($A149="","",IF(SUMPRODUCT(--($A$2:$A$500=$A149))&gt;1,"Check ID",SUMPRODUCT(--(Defects!$B$2:$B$500=$A149),--(Defects!$E$2:$E$500&lt;&gt;"Closed"))))</f>
        <v/>
      </c>
      <c r="L149" s="15" t="str">
        <f>IF(COUNTA($A149:$I149)=0,"",IF($A149="","Check ID",IF(SUMPRODUCT(--($A$2:$A$500=$A149))&gt;1,"Duplicate ID",IF(OR($B149="",SUMPRODUCT(--(Processes!$A$2:$A$21=$B149))=0),"Check process",IF(NOT(ISNUMBER(E149)),"Check date",IF(E149&lt;&gt;INT(E149),"Check date",IF(NOT(OR(F149="Critical",F149="High",F149="Medium")),"Check inputs","OK")))))))</f>
        <v/>
      </c>
    </row>
    <row r="150" ht="26" customHeight="1" spans="1:12" x14ac:dyDescent="0.25">
      <c r="A150" s="12"/>
      <c r="B150" s="12"/>
      <c r="C150" s="13"/>
      <c r="D150" s="13"/>
      <c r="E150" s="14"/>
      <c r="F150" s="12"/>
      <c r="G150" s="12"/>
      <c r="H150" s="12"/>
      <c r="I150" s="12"/>
      <c r="J150" s="15" t="str">
        <f>IF($A150="","",IF(H150&lt;&gt;"",H150,IF(G150&lt;&gt;"",G150,"Not run")))</f>
        <v/>
      </c>
      <c r="K150" s="16" t="str">
        <f>IF($A150="","",IF(SUMPRODUCT(--($A$2:$A$500=$A150))&gt;1,"Check ID",SUMPRODUCT(--(Defects!$B$2:$B$500=$A150),--(Defects!$E$2:$E$500&lt;&gt;"Closed"))))</f>
        <v/>
      </c>
      <c r="L150" s="15" t="str">
        <f>IF(COUNTA($A150:$I150)=0,"",IF($A150="","Check ID",IF(SUMPRODUCT(--($A$2:$A$500=$A150))&gt;1,"Duplicate ID",IF(OR($B150="",SUMPRODUCT(--(Processes!$A$2:$A$21=$B150))=0),"Check process",IF(NOT(ISNUMBER(E150)),"Check date",IF(E150&lt;&gt;INT(E150),"Check date",IF(NOT(OR(F150="Critical",F150="High",F150="Medium")),"Check inputs","OK")))))))</f>
        <v/>
      </c>
    </row>
    <row r="151" ht="26" customHeight="1" spans="1:12" x14ac:dyDescent="0.25">
      <c r="A151" s="12"/>
      <c r="B151" s="12"/>
      <c r="C151" s="13"/>
      <c r="D151" s="13"/>
      <c r="E151" s="14"/>
      <c r="F151" s="12"/>
      <c r="G151" s="12"/>
      <c r="H151" s="12"/>
      <c r="I151" s="12"/>
      <c r="J151" s="15" t="str">
        <f>IF($A151="","",IF(H151&lt;&gt;"",H151,IF(G151&lt;&gt;"",G151,"Not run")))</f>
        <v/>
      </c>
      <c r="K151" s="16" t="str">
        <f>IF($A151="","",IF(SUMPRODUCT(--($A$2:$A$500=$A151))&gt;1,"Check ID",SUMPRODUCT(--(Defects!$B$2:$B$500=$A151),--(Defects!$E$2:$E$500&lt;&gt;"Closed"))))</f>
        <v/>
      </c>
      <c r="L151" s="15" t="str">
        <f>IF(COUNTA($A151:$I151)=0,"",IF($A151="","Check ID",IF(SUMPRODUCT(--($A$2:$A$500=$A151))&gt;1,"Duplicate ID",IF(OR($B151="",SUMPRODUCT(--(Processes!$A$2:$A$21=$B151))=0),"Check process",IF(NOT(ISNUMBER(E151)),"Check date",IF(E151&lt;&gt;INT(E151),"Check date",IF(NOT(OR(F151="Critical",F151="High",F151="Medium")),"Check inputs","OK")))))))</f>
        <v/>
      </c>
    </row>
    <row r="152" ht="26" customHeight="1" spans="1:12" x14ac:dyDescent="0.25">
      <c r="A152" s="12"/>
      <c r="B152" s="12"/>
      <c r="C152" s="13"/>
      <c r="D152" s="13"/>
      <c r="E152" s="14"/>
      <c r="F152" s="12"/>
      <c r="G152" s="12"/>
      <c r="H152" s="12"/>
      <c r="I152" s="12"/>
      <c r="J152" s="15" t="str">
        <f>IF($A152="","",IF(H152&lt;&gt;"",H152,IF(G152&lt;&gt;"",G152,"Not run")))</f>
        <v/>
      </c>
      <c r="K152" s="16" t="str">
        <f>IF($A152="","",IF(SUMPRODUCT(--($A$2:$A$500=$A152))&gt;1,"Check ID",SUMPRODUCT(--(Defects!$B$2:$B$500=$A152),--(Defects!$E$2:$E$500&lt;&gt;"Closed"))))</f>
        <v/>
      </c>
      <c r="L152" s="15" t="str">
        <f>IF(COUNTA($A152:$I152)=0,"",IF($A152="","Check ID",IF(SUMPRODUCT(--($A$2:$A$500=$A152))&gt;1,"Duplicate ID",IF(OR($B152="",SUMPRODUCT(--(Processes!$A$2:$A$21=$B152))=0),"Check process",IF(NOT(ISNUMBER(E152)),"Check date",IF(E152&lt;&gt;INT(E152),"Check date",IF(NOT(OR(F152="Critical",F152="High",F152="Medium")),"Check inputs","OK")))))))</f>
        <v/>
      </c>
    </row>
    <row r="153" ht="26" customHeight="1" spans="1:12" x14ac:dyDescent="0.25">
      <c r="A153" s="12"/>
      <c r="B153" s="12"/>
      <c r="C153" s="13"/>
      <c r="D153" s="13"/>
      <c r="E153" s="14"/>
      <c r="F153" s="12"/>
      <c r="G153" s="12"/>
      <c r="H153" s="12"/>
      <c r="I153" s="12"/>
      <c r="J153" s="15" t="str">
        <f>IF($A153="","",IF(H153&lt;&gt;"",H153,IF(G153&lt;&gt;"",G153,"Not run")))</f>
        <v/>
      </c>
      <c r="K153" s="16" t="str">
        <f>IF($A153="","",IF(SUMPRODUCT(--($A$2:$A$500=$A153))&gt;1,"Check ID",SUMPRODUCT(--(Defects!$B$2:$B$500=$A153),--(Defects!$E$2:$E$500&lt;&gt;"Closed"))))</f>
        <v/>
      </c>
      <c r="L153" s="15" t="str">
        <f>IF(COUNTA($A153:$I153)=0,"",IF($A153="","Check ID",IF(SUMPRODUCT(--($A$2:$A$500=$A153))&gt;1,"Duplicate ID",IF(OR($B153="",SUMPRODUCT(--(Processes!$A$2:$A$21=$B153))=0),"Check process",IF(NOT(ISNUMBER(E153)),"Check date",IF(E153&lt;&gt;INT(E153),"Check date",IF(NOT(OR(F153="Critical",F153="High",F153="Medium")),"Check inputs","OK")))))))</f>
        <v/>
      </c>
    </row>
    <row r="154" ht="26" customHeight="1" spans="1:12" x14ac:dyDescent="0.25">
      <c r="A154" s="12"/>
      <c r="B154" s="12"/>
      <c r="C154" s="13"/>
      <c r="D154" s="13"/>
      <c r="E154" s="14"/>
      <c r="F154" s="12"/>
      <c r="G154" s="12"/>
      <c r="H154" s="12"/>
      <c r="I154" s="12"/>
      <c r="J154" s="15" t="str">
        <f>IF($A154="","",IF(H154&lt;&gt;"",H154,IF(G154&lt;&gt;"",G154,"Not run")))</f>
        <v/>
      </c>
      <c r="K154" s="16" t="str">
        <f>IF($A154="","",IF(SUMPRODUCT(--($A$2:$A$500=$A154))&gt;1,"Check ID",SUMPRODUCT(--(Defects!$B$2:$B$500=$A154),--(Defects!$E$2:$E$500&lt;&gt;"Closed"))))</f>
        <v/>
      </c>
      <c r="L154" s="15" t="str">
        <f>IF(COUNTA($A154:$I154)=0,"",IF($A154="","Check ID",IF(SUMPRODUCT(--($A$2:$A$500=$A154))&gt;1,"Duplicate ID",IF(OR($B154="",SUMPRODUCT(--(Processes!$A$2:$A$21=$B154))=0),"Check process",IF(NOT(ISNUMBER(E154)),"Check date",IF(E154&lt;&gt;INT(E154),"Check date",IF(NOT(OR(F154="Critical",F154="High",F154="Medium")),"Check inputs","OK")))))))</f>
        <v/>
      </c>
    </row>
    <row r="155" ht="26" customHeight="1" spans="1:12" x14ac:dyDescent="0.25">
      <c r="A155" s="12"/>
      <c r="B155" s="12"/>
      <c r="C155" s="13"/>
      <c r="D155" s="13"/>
      <c r="E155" s="14"/>
      <c r="F155" s="12"/>
      <c r="G155" s="12"/>
      <c r="H155" s="12"/>
      <c r="I155" s="12"/>
      <c r="J155" s="15" t="str">
        <f>IF($A155="","",IF(H155&lt;&gt;"",H155,IF(G155&lt;&gt;"",G155,"Not run")))</f>
        <v/>
      </c>
      <c r="K155" s="16" t="str">
        <f>IF($A155="","",IF(SUMPRODUCT(--($A$2:$A$500=$A155))&gt;1,"Check ID",SUMPRODUCT(--(Defects!$B$2:$B$500=$A155),--(Defects!$E$2:$E$500&lt;&gt;"Closed"))))</f>
        <v/>
      </c>
      <c r="L155" s="15" t="str">
        <f>IF(COUNTA($A155:$I155)=0,"",IF($A155="","Check ID",IF(SUMPRODUCT(--($A$2:$A$500=$A155))&gt;1,"Duplicate ID",IF(OR($B155="",SUMPRODUCT(--(Processes!$A$2:$A$21=$B155))=0),"Check process",IF(NOT(ISNUMBER(E155)),"Check date",IF(E155&lt;&gt;INT(E155),"Check date",IF(NOT(OR(F155="Critical",F155="High",F155="Medium")),"Check inputs","OK")))))))</f>
        <v/>
      </c>
    </row>
    <row r="156" ht="26" customHeight="1" spans="1:12" x14ac:dyDescent="0.25">
      <c r="A156" s="12"/>
      <c r="B156" s="12"/>
      <c r="C156" s="13"/>
      <c r="D156" s="13"/>
      <c r="E156" s="14"/>
      <c r="F156" s="12"/>
      <c r="G156" s="12"/>
      <c r="H156" s="12"/>
      <c r="I156" s="12"/>
      <c r="J156" s="15" t="str">
        <f>IF($A156="","",IF(H156&lt;&gt;"",H156,IF(G156&lt;&gt;"",G156,"Not run")))</f>
        <v/>
      </c>
      <c r="K156" s="16" t="str">
        <f>IF($A156="","",IF(SUMPRODUCT(--($A$2:$A$500=$A156))&gt;1,"Check ID",SUMPRODUCT(--(Defects!$B$2:$B$500=$A156),--(Defects!$E$2:$E$500&lt;&gt;"Closed"))))</f>
        <v/>
      </c>
      <c r="L156" s="15" t="str">
        <f>IF(COUNTA($A156:$I156)=0,"",IF($A156="","Check ID",IF(SUMPRODUCT(--($A$2:$A$500=$A156))&gt;1,"Duplicate ID",IF(OR($B156="",SUMPRODUCT(--(Processes!$A$2:$A$21=$B156))=0),"Check process",IF(NOT(ISNUMBER(E156)),"Check date",IF(E156&lt;&gt;INT(E156),"Check date",IF(NOT(OR(F156="Critical",F156="High",F156="Medium")),"Check inputs","OK")))))))</f>
        <v/>
      </c>
    </row>
    <row r="157" ht="26" customHeight="1" spans="1:12" x14ac:dyDescent="0.25">
      <c r="A157" s="12"/>
      <c r="B157" s="12"/>
      <c r="C157" s="13"/>
      <c r="D157" s="13"/>
      <c r="E157" s="14"/>
      <c r="F157" s="12"/>
      <c r="G157" s="12"/>
      <c r="H157" s="12"/>
      <c r="I157" s="12"/>
      <c r="J157" s="15" t="str">
        <f>IF($A157="","",IF(H157&lt;&gt;"",H157,IF(G157&lt;&gt;"",G157,"Not run")))</f>
        <v/>
      </c>
      <c r="K157" s="16" t="str">
        <f>IF($A157="","",IF(SUMPRODUCT(--($A$2:$A$500=$A157))&gt;1,"Check ID",SUMPRODUCT(--(Defects!$B$2:$B$500=$A157),--(Defects!$E$2:$E$500&lt;&gt;"Closed"))))</f>
        <v/>
      </c>
      <c r="L157" s="15" t="str">
        <f>IF(COUNTA($A157:$I157)=0,"",IF($A157="","Check ID",IF(SUMPRODUCT(--($A$2:$A$500=$A157))&gt;1,"Duplicate ID",IF(OR($B157="",SUMPRODUCT(--(Processes!$A$2:$A$21=$B157))=0),"Check process",IF(NOT(ISNUMBER(E157)),"Check date",IF(E157&lt;&gt;INT(E157),"Check date",IF(NOT(OR(F157="Critical",F157="High",F157="Medium")),"Check inputs","OK")))))))</f>
        <v/>
      </c>
    </row>
    <row r="158" ht="26" customHeight="1" spans="1:12" x14ac:dyDescent="0.25">
      <c r="A158" s="12"/>
      <c r="B158" s="12"/>
      <c r="C158" s="13"/>
      <c r="D158" s="13"/>
      <c r="E158" s="14"/>
      <c r="F158" s="12"/>
      <c r="G158" s="12"/>
      <c r="H158" s="12"/>
      <c r="I158" s="12"/>
      <c r="J158" s="15" t="str">
        <f>IF($A158="","",IF(H158&lt;&gt;"",H158,IF(G158&lt;&gt;"",G158,"Not run")))</f>
        <v/>
      </c>
      <c r="K158" s="16" t="str">
        <f>IF($A158="","",IF(SUMPRODUCT(--($A$2:$A$500=$A158))&gt;1,"Check ID",SUMPRODUCT(--(Defects!$B$2:$B$500=$A158),--(Defects!$E$2:$E$500&lt;&gt;"Closed"))))</f>
        <v/>
      </c>
      <c r="L158" s="15" t="str">
        <f>IF(COUNTA($A158:$I158)=0,"",IF($A158="","Check ID",IF(SUMPRODUCT(--($A$2:$A$500=$A158))&gt;1,"Duplicate ID",IF(OR($B158="",SUMPRODUCT(--(Processes!$A$2:$A$21=$B158))=0),"Check process",IF(NOT(ISNUMBER(E158)),"Check date",IF(E158&lt;&gt;INT(E158),"Check date",IF(NOT(OR(F158="Critical",F158="High",F158="Medium")),"Check inputs","OK")))))))</f>
        <v/>
      </c>
    </row>
    <row r="159" ht="26" customHeight="1" spans="1:12" x14ac:dyDescent="0.25">
      <c r="A159" s="12"/>
      <c r="B159" s="12"/>
      <c r="C159" s="13"/>
      <c r="D159" s="13"/>
      <c r="E159" s="14"/>
      <c r="F159" s="12"/>
      <c r="G159" s="12"/>
      <c r="H159" s="12"/>
      <c r="I159" s="12"/>
      <c r="J159" s="15" t="str">
        <f>IF($A159="","",IF(H159&lt;&gt;"",H159,IF(G159&lt;&gt;"",G159,"Not run")))</f>
        <v/>
      </c>
      <c r="K159" s="16" t="str">
        <f>IF($A159="","",IF(SUMPRODUCT(--($A$2:$A$500=$A159))&gt;1,"Check ID",SUMPRODUCT(--(Defects!$B$2:$B$500=$A159),--(Defects!$E$2:$E$500&lt;&gt;"Closed"))))</f>
        <v/>
      </c>
      <c r="L159" s="15" t="str">
        <f>IF(COUNTA($A159:$I159)=0,"",IF($A159="","Check ID",IF(SUMPRODUCT(--($A$2:$A$500=$A159))&gt;1,"Duplicate ID",IF(OR($B159="",SUMPRODUCT(--(Processes!$A$2:$A$21=$B159))=0),"Check process",IF(NOT(ISNUMBER(E159)),"Check date",IF(E159&lt;&gt;INT(E159),"Check date",IF(NOT(OR(F159="Critical",F159="High",F159="Medium")),"Check inputs","OK")))))))</f>
        <v/>
      </c>
    </row>
    <row r="160" ht="26" customHeight="1" spans="1:12" x14ac:dyDescent="0.25">
      <c r="A160" s="12"/>
      <c r="B160" s="12"/>
      <c r="C160" s="13"/>
      <c r="D160" s="13"/>
      <c r="E160" s="14"/>
      <c r="F160" s="12"/>
      <c r="G160" s="12"/>
      <c r="H160" s="12"/>
      <c r="I160" s="12"/>
      <c r="J160" s="15" t="str">
        <f>IF($A160="","",IF(H160&lt;&gt;"",H160,IF(G160&lt;&gt;"",G160,"Not run")))</f>
        <v/>
      </c>
      <c r="K160" s="16" t="str">
        <f>IF($A160="","",IF(SUMPRODUCT(--($A$2:$A$500=$A160))&gt;1,"Check ID",SUMPRODUCT(--(Defects!$B$2:$B$500=$A160),--(Defects!$E$2:$E$500&lt;&gt;"Closed"))))</f>
        <v/>
      </c>
      <c r="L160" s="15" t="str">
        <f>IF(COUNTA($A160:$I160)=0,"",IF($A160="","Check ID",IF(SUMPRODUCT(--($A$2:$A$500=$A160))&gt;1,"Duplicate ID",IF(OR($B160="",SUMPRODUCT(--(Processes!$A$2:$A$21=$B160))=0),"Check process",IF(NOT(ISNUMBER(E160)),"Check date",IF(E160&lt;&gt;INT(E160),"Check date",IF(NOT(OR(F160="Critical",F160="High",F160="Medium")),"Check inputs","OK")))))))</f>
        <v/>
      </c>
    </row>
    <row r="161" ht="26" customHeight="1" spans="1:12" x14ac:dyDescent="0.25">
      <c r="A161" s="12"/>
      <c r="B161" s="12"/>
      <c r="C161" s="13"/>
      <c r="D161" s="13"/>
      <c r="E161" s="14"/>
      <c r="F161" s="12"/>
      <c r="G161" s="12"/>
      <c r="H161" s="12"/>
      <c r="I161" s="12"/>
      <c r="J161" s="15" t="str">
        <f>IF($A161="","",IF(H161&lt;&gt;"",H161,IF(G161&lt;&gt;"",G161,"Not run")))</f>
        <v/>
      </c>
      <c r="K161" s="16" t="str">
        <f>IF($A161="","",IF(SUMPRODUCT(--($A$2:$A$500=$A161))&gt;1,"Check ID",SUMPRODUCT(--(Defects!$B$2:$B$500=$A161),--(Defects!$E$2:$E$500&lt;&gt;"Closed"))))</f>
        <v/>
      </c>
      <c r="L161" s="15" t="str">
        <f>IF(COUNTA($A161:$I161)=0,"",IF($A161="","Check ID",IF(SUMPRODUCT(--($A$2:$A$500=$A161))&gt;1,"Duplicate ID",IF(OR($B161="",SUMPRODUCT(--(Processes!$A$2:$A$21=$B161))=0),"Check process",IF(NOT(ISNUMBER(E161)),"Check date",IF(E161&lt;&gt;INT(E161),"Check date",IF(NOT(OR(F161="Critical",F161="High",F161="Medium")),"Check inputs","OK")))))))</f>
        <v/>
      </c>
    </row>
    <row r="162" ht="26" customHeight="1" spans="1:12" x14ac:dyDescent="0.25">
      <c r="A162" s="12"/>
      <c r="B162" s="12"/>
      <c r="C162" s="13"/>
      <c r="D162" s="13"/>
      <c r="E162" s="14"/>
      <c r="F162" s="12"/>
      <c r="G162" s="12"/>
      <c r="H162" s="12"/>
      <c r="I162" s="12"/>
      <c r="J162" s="15" t="str">
        <f>IF($A162="","",IF(H162&lt;&gt;"",H162,IF(G162&lt;&gt;"",G162,"Not run")))</f>
        <v/>
      </c>
      <c r="K162" s="16" t="str">
        <f>IF($A162="","",IF(SUMPRODUCT(--($A$2:$A$500=$A162))&gt;1,"Check ID",SUMPRODUCT(--(Defects!$B$2:$B$500=$A162),--(Defects!$E$2:$E$500&lt;&gt;"Closed"))))</f>
        <v/>
      </c>
      <c r="L162" s="15" t="str">
        <f>IF(COUNTA($A162:$I162)=0,"",IF($A162="","Check ID",IF(SUMPRODUCT(--($A$2:$A$500=$A162))&gt;1,"Duplicate ID",IF(OR($B162="",SUMPRODUCT(--(Processes!$A$2:$A$21=$B162))=0),"Check process",IF(NOT(ISNUMBER(E162)),"Check date",IF(E162&lt;&gt;INT(E162),"Check date",IF(NOT(OR(F162="Critical",F162="High",F162="Medium")),"Check inputs","OK")))))))</f>
        <v/>
      </c>
    </row>
    <row r="163" ht="26" customHeight="1" spans="1:12" x14ac:dyDescent="0.25">
      <c r="A163" s="12"/>
      <c r="B163" s="12"/>
      <c r="C163" s="13"/>
      <c r="D163" s="13"/>
      <c r="E163" s="14"/>
      <c r="F163" s="12"/>
      <c r="G163" s="12"/>
      <c r="H163" s="12"/>
      <c r="I163" s="12"/>
      <c r="J163" s="15" t="str">
        <f>IF($A163="","",IF(H163&lt;&gt;"",H163,IF(G163&lt;&gt;"",G163,"Not run")))</f>
        <v/>
      </c>
      <c r="K163" s="16" t="str">
        <f>IF($A163="","",IF(SUMPRODUCT(--($A$2:$A$500=$A163))&gt;1,"Check ID",SUMPRODUCT(--(Defects!$B$2:$B$500=$A163),--(Defects!$E$2:$E$500&lt;&gt;"Closed"))))</f>
        <v/>
      </c>
      <c r="L163" s="15" t="str">
        <f>IF(COUNTA($A163:$I163)=0,"",IF($A163="","Check ID",IF(SUMPRODUCT(--($A$2:$A$500=$A163))&gt;1,"Duplicate ID",IF(OR($B163="",SUMPRODUCT(--(Processes!$A$2:$A$21=$B163))=0),"Check process",IF(NOT(ISNUMBER(E163)),"Check date",IF(E163&lt;&gt;INT(E163),"Check date",IF(NOT(OR(F163="Critical",F163="High",F163="Medium")),"Check inputs","OK")))))))</f>
        <v/>
      </c>
    </row>
    <row r="164" ht="26" customHeight="1" spans="1:12" x14ac:dyDescent="0.25">
      <c r="A164" s="12"/>
      <c r="B164" s="12"/>
      <c r="C164" s="13"/>
      <c r="D164" s="13"/>
      <c r="E164" s="14"/>
      <c r="F164" s="12"/>
      <c r="G164" s="12"/>
      <c r="H164" s="12"/>
      <c r="I164" s="12"/>
      <c r="J164" s="15" t="str">
        <f>IF($A164="","",IF(H164&lt;&gt;"",H164,IF(G164&lt;&gt;"",G164,"Not run")))</f>
        <v/>
      </c>
      <c r="K164" s="16" t="str">
        <f>IF($A164="","",IF(SUMPRODUCT(--($A$2:$A$500=$A164))&gt;1,"Check ID",SUMPRODUCT(--(Defects!$B$2:$B$500=$A164),--(Defects!$E$2:$E$500&lt;&gt;"Closed"))))</f>
        <v/>
      </c>
      <c r="L164" s="15" t="str">
        <f>IF(COUNTA($A164:$I164)=0,"",IF($A164="","Check ID",IF(SUMPRODUCT(--($A$2:$A$500=$A164))&gt;1,"Duplicate ID",IF(OR($B164="",SUMPRODUCT(--(Processes!$A$2:$A$21=$B164))=0),"Check process",IF(NOT(ISNUMBER(E164)),"Check date",IF(E164&lt;&gt;INT(E164),"Check date",IF(NOT(OR(F164="Critical",F164="High",F164="Medium")),"Check inputs","OK")))))))</f>
        <v/>
      </c>
    </row>
    <row r="165" ht="26" customHeight="1" spans="1:12" x14ac:dyDescent="0.25">
      <c r="A165" s="12"/>
      <c r="B165" s="12"/>
      <c r="C165" s="13"/>
      <c r="D165" s="13"/>
      <c r="E165" s="14"/>
      <c r="F165" s="12"/>
      <c r="G165" s="12"/>
      <c r="H165" s="12"/>
      <c r="I165" s="12"/>
      <c r="J165" s="15" t="str">
        <f>IF($A165="","",IF(H165&lt;&gt;"",H165,IF(G165&lt;&gt;"",G165,"Not run")))</f>
        <v/>
      </c>
      <c r="K165" s="16" t="str">
        <f>IF($A165="","",IF(SUMPRODUCT(--($A$2:$A$500=$A165))&gt;1,"Check ID",SUMPRODUCT(--(Defects!$B$2:$B$500=$A165),--(Defects!$E$2:$E$500&lt;&gt;"Closed"))))</f>
        <v/>
      </c>
      <c r="L165" s="15" t="str">
        <f>IF(COUNTA($A165:$I165)=0,"",IF($A165="","Check ID",IF(SUMPRODUCT(--($A$2:$A$500=$A165))&gt;1,"Duplicate ID",IF(OR($B165="",SUMPRODUCT(--(Processes!$A$2:$A$21=$B165))=0),"Check process",IF(NOT(ISNUMBER(E165)),"Check date",IF(E165&lt;&gt;INT(E165),"Check date",IF(NOT(OR(F165="Critical",F165="High",F165="Medium")),"Check inputs","OK")))))))</f>
        <v/>
      </c>
    </row>
    <row r="166" ht="26" customHeight="1" spans="1:12" x14ac:dyDescent="0.25">
      <c r="A166" s="12"/>
      <c r="B166" s="12"/>
      <c r="C166" s="13"/>
      <c r="D166" s="13"/>
      <c r="E166" s="14"/>
      <c r="F166" s="12"/>
      <c r="G166" s="12"/>
      <c r="H166" s="12"/>
      <c r="I166" s="12"/>
      <c r="J166" s="15" t="str">
        <f>IF($A166="","",IF(H166&lt;&gt;"",H166,IF(G166&lt;&gt;"",G166,"Not run")))</f>
        <v/>
      </c>
      <c r="K166" s="16" t="str">
        <f>IF($A166="","",IF(SUMPRODUCT(--($A$2:$A$500=$A166))&gt;1,"Check ID",SUMPRODUCT(--(Defects!$B$2:$B$500=$A166),--(Defects!$E$2:$E$500&lt;&gt;"Closed"))))</f>
        <v/>
      </c>
      <c r="L166" s="15" t="str">
        <f>IF(COUNTA($A166:$I166)=0,"",IF($A166="","Check ID",IF(SUMPRODUCT(--($A$2:$A$500=$A166))&gt;1,"Duplicate ID",IF(OR($B166="",SUMPRODUCT(--(Processes!$A$2:$A$21=$B166))=0),"Check process",IF(NOT(ISNUMBER(E166)),"Check date",IF(E166&lt;&gt;INT(E166),"Check date",IF(NOT(OR(F166="Critical",F166="High",F166="Medium")),"Check inputs","OK")))))))</f>
        <v/>
      </c>
    </row>
    <row r="167" ht="26" customHeight="1" spans="1:12" x14ac:dyDescent="0.25">
      <c r="A167" s="12"/>
      <c r="B167" s="12"/>
      <c r="C167" s="13"/>
      <c r="D167" s="13"/>
      <c r="E167" s="14"/>
      <c r="F167" s="12"/>
      <c r="G167" s="12"/>
      <c r="H167" s="12"/>
      <c r="I167" s="12"/>
      <c r="J167" s="15" t="str">
        <f>IF($A167="","",IF(H167&lt;&gt;"",H167,IF(G167&lt;&gt;"",G167,"Not run")))</f>
        <v/>
      </c>
      <c r="K167" s="16" t="str">
        <f>IF($A167="","",IF(SUMPRODUCT(--($A$2:$A$500=$A167))&gt;1,"Check ID",SUMPRODUCT(--(Defects!$B$2:$B$500=$A167),--(Defects!$E$2:$E$500&lt;&gt;"Closed"))))</f>
        <v/>
      </c>
      <c r="L167" s="15" t="str">
        <f>IF(COUNTA($A167:$I167)=0,"",IF($A167="","Check ID",IF(SUMPRODUCT(--($A$2:$A$500=$A167))&gt;1,"Duplicate ID",IF(OR($B167="",SUMPRODUCT(--(Processes!$A$2:$A$21=$B167))=0),"Check process",IF(NOT(ISNUMBER(E167)),"Check date",IF(E167&lt;&gt;INT(E167),"Check date",IF(NOT(OR(F167="Critical",F167="High",F167="Medium")),"Check inputs","OK")))))))</f>
        <v/>
      </c>
    </row>
    <row r="168" ht="26" customHeight="1" spans="1:12" x14ac:dyDescent="0.25">
      <c r="A168" s="12"/>
      <c r="B168" s="12"/>
      <c r="C168" s="13"/>
      <c r="D168" s="13"/>
      <c r="E168" s="14"/>
      <c r="F168" s="12"/>
      <c r="G168" s="12"/>
      <c r="H168" s="12"/>
      <c r="I168" s="12"/>
      <c r="J168" s="15" t="str">
        <f>IF($A168="","",IF(H168&lt;&gt;"",H168,IF(G168&lt;&gt;"",G168,"Not run")))</f>
        <v/>
      </c>
      <c r="K168" s="16" t="str">
        <f>IF($A168="","",IF(SUMPRODUCT(--($A$2:$A$500=$A168))&gt;1,"Check ID",SUMPRODUCT(--(Defects!$B$2:$B$500=$A168),--(Defects!$E$2:$E$500&lt;&gt;"Closed"))))</f>
        <v/>
      </c>
      <c r="L168" s="15" t="str">
        <f>IF(COUNTA($A168:$I168)=0,"",IF($A168="","Check ID",IF(SUMPRODUCT(--($A$2:$A$500=$A168))&gt;1,"Duplicate ID",IF(OR($B168="",SUMPRODUCT(--(Processes!$A$2:$A$21=$B168))=0),"Check process",IF(NOT(ISNUMBER(E168)),"Check date",IF(E168&lt;&gt;INT(E168),"Check date",IF(NOT(OR(F168="Critical",F168="High",F168="Medium")),"Check inputs","OK")))))))</f>
        <v/>
      </c>
    </row>
    <row r="169" ht="26" customHeight="1" spans="1:12" x14ac:dyDescent="0.25">
      <c r="A169" s="12"/>
      <c r="B169" s="12"/>
      <c r="C169" s="13"/>
      <c r="D169" s="13"/>
      <c r="E169" s="14"/>
      <c r="F169" s="12"/>
      <c r="G169" s="12"/>
      <c r="H169" s="12"/>
      <c r="I169" s="12"/>
      <c r="J169" s="15" t="str">
        <f>IF($A169="","",IF(H169&lt;&gt;"",H169,IF(G169&lt;&gt;"",G169,"Not run")))</f>
        <v/>
      </c>
      <c r="K169" s="16" t="str">
        <f>IF($A169="","",IF(SUMPRODUCT(--($A$2:$A$500=$A169))&gt;1,"Check ID",SUMPRODUCT(--(Defects!$B$2:$B$500=$A169),--(Defects!$E$2:$E$500&lt;&gt;"Closed"))))</f>
        <v/>
      </c>
      <c r="L169" s="15" t="str">
        <f>IF(COUNTA($A169:$I169)=0,"",IF($A169="","Check ID",IF(SUMPRODUCT(--($A$2:$A$500=$A169))&gt;1,"Duplicate ID",IF(OR($B169="",SUMPRODUCT(--(Processes!$A$2:$A$21=$B169))=0),"Check process",IF(NOT(ISNUMBER(E169)),"Check date",IF(E169&lt;&gt;INT(E169),"Check date",IF(NOT(OR(F169="Critical",F169="High",F169="Medium")),"Check inputs","OK")))))))</f>
        <v/>
      </c>
    </row>
    <row r="170" ht="26" customHeight="1" spans="1:12" x14ac:dyDescent="0.25">
      <c r="A170" s="12"/>
      <c r="B170" s="12"/>
      <c r="C170" s="13"/>
      <c r="D170" s="13"/>
      <c r="E170" s="14"/>
      <c r="F170" s="12"/>
      <c r="G170" s="12"/>
      <c r="H170" s="12"/>
      <c r="I170" s="12"/>
      <c r="J170" s="15" t="str">
        <f>IF($A170="","",IF(H170&lt;&gt;"",H170,IF(G170&lt;&gt;"",G170,"Not run")))</f>
        <v/>
      </c>
      <c r="K170" s="16" t="str">
        <f>IF($A170="","",IF(SUMPRODUCT(--($A$2:$A$500=$A170))&gt;1,"Check ID",SUMPRODUCT(--(Defects!$B$2:$B$500=$A170),--(Defects!$E$2:$E$500&lt;&gt;"Closed"))))</f>
        <v/>
      </c>
      <c r="L170" s="15" t="str">
        <f>IF(COUNTA($A170:$I170)=0,"",IF($A170="","Check ID",IF(SUMPRODUCT(--($A$2:$A$500=$A170))&gt;1,"Duplicate ID",IF(OR($B170="",SUMPRODUCT(--(Processes!$A$2:$A$21=$B170))=0),"Check process",IF(NOT(ISNUMBER(E170)),"Check date",IF(E170&lt;&gt;INT(E170),"Check date",IF(NOT(OR(F170="Critical",F170="High",F170="Medium")),"Check inputs","OK")))))))</f>
        <v/>
      </c>
    </row>
    <row r="171" ht="26" customHeight="1" spans="1:12" x14ac:dyDescent="0.25">
      <c r="A171" s="12"/>
      <c r="B171" s="12"/>
      <c r="C171" s="13"/>
      <c r="D171" s="13"/>
      <c r="E171" s="14"/>
      <c r="F171" s="12"/>
      <c r="G171" s="12"/>
      <c r="H171" s="12"/>
      <c r="I171" s="12"/>
      <c r="J171" s="15" t="str">
        <f>IF($A171="","",IF(H171&lt;&gt;"",H171,IF(G171&lt;&gt;"",G171,"Not run")))</f>
        <v/>
      </c>
      <c r="K171" s="16" t="str">
        <f>IF($A171="","",IF(SUMPRODUCT(--($A$2:$A$500=$A171))&gt;1,"Check ID",SUMPRODUCT(--(Defects!$B$2:$B$500=$A171),--(Defects!$E$2:$E$500&lt;&gt;"Closed"))))</f>
        <v/>
      </c>
      <c r="L171" s="15" t="str">
        <f>IF(COUNTA($A171:$I171)=0,"",IF($A171="","Check ID",IF(SUMPRODUCT(--($A$2:$A$500=$A171))&gt;1,"Duplicate ID",IF(OR($B171="",SUMPRODUCT(--(Processes!$A$2:$A$21=$B171))=0),"Check process",IF(NOT(ISNUMBER(E171)),"Check date",IF(E171&lt;&gt;INT(E171),"Check date",IF(NOT(OR(F171="Critical",F171="High",F171="Medium")),"Check inputs","OK")))))))</f>
        <v/>
      </c>
    </row>
    <row r="172" ht="26" customHeight="1" spans="1:12" x14ac:dyDescent="0.25">
      <c r="A172" s="12"/>
      <c r="B172" s="12"/>
      <c r="C172" s="13"/>
      <c r="D172" s="13"/>
      <c r="E172" s="14"/>
      <c r="F172" s="12"/>
      <c r="G172" s="12"/>
      <c r="H172" s="12"/>
      <c r="I172" s="12"/>
      <c r="J172" s="15" t="str">
        <f>IF($A172="","",IF(H172&lt;&gt;"",H172,IF(G172&lt;&gt;"",G172,"Not run")))</f>
        <v/>
      </c>
      <c r="K172" s="16" t="str">
        <f>IF($A172="","",IF(SUMPRODUCT(--($A$2:$A$500=$A172))&gt;1,"Check ID",SUMPRODUCT(--(Defects!$B$2:$B$500=$A172),--(Defects!$E$2:$E$500&lt;&gt;"Closed"))))</f>
        <v/>
      </c>
      <c r="L172" s="15" t="str">
        <f>IF(COUNTA($A172:$I172)=0,"",IF($A172="","Check ID",IF(SUMPRODUCT(--($A$2:$A$500=$A172))&gt;1,"Duplicate ID",IF(OR($B172="",SUMPRODUCT(--(Processes!$A$2:$A$21=$B172))=0),"Check process",IF(NOT(ISNUMBER(E172)),"Check date",IF(E172&lt;&gt;INT(E172),"Check date",IF(NOT(OR(F172="Critical",F172="High",F172="Medium")),"Check inputs","OK")))))))</f>
        <v/>
      </c>
    </row>
    <row r="173" ht="26" customHeight="1" spans="1:12" x14ac:dyDescent="0.25">
      <c r="A173" s="12"/>
      <c r="B173" s="12"/>
      <c r="C173" s="13"/>
      <c r="D173" s="13"/>
      <c r="E173" s="14"/>
      <c r="F173" s="12"/>
      <c r="G173" s="12"/>
      <c r="H173" s="12"/>
      <c r="I173" s="12"/>
      <c r="J173" s="15" t="str">
        <f>IF($A173="","",IF(H173&lt;&gt;"",H173,IF(G173&lt;&gt;"",G173,"Not run")))</f>
        <v/>
      </c>
      <c r="K173" s="16" t="str">
        <f>IF($A173="","",IF(SUMPRODUCT(--($A$2:$A$500=$A173))&gt;1,"Check ID",SUMPRODUCT(--(Defects!$B$2:$B$500=$A173),--(Defects!$E$2:$E$500&lt;&gt;"Closed"))))</f>
        <v/>
      </c>
      <c r="L173" s="15" t="str">
        <f>IF(COUNTA($A173:$I173)=0,"",IF($A173="","Check ID",IF(SUMPRODUCT(--($A$2:$A$500=$A173))&gt;1,"Duplicate ID",IF(OR($B173="",SUMPRODUCT(--(Processes!$A$2:$A$21=$B173))=0),"Check process",IF(NOT(ISNUMBER(E173)),"Check date",IF(E173&lt;&gt;INT(E173),"Check date",IF(NOT(OR(F173="Critical",F173="High",F173="Medium")),"Check inputs","OK")))))))</f>
        <v/>
      </c>
    </row>
    <row r="174" ht="26" customHeight="1" spans="1:12" x14ac:dyDescent="0.25">
      <c r="A174" s="12"/>
      <c r="B174" s="12"/>
      <c r="C174" s="13"/>
      <c r="D174" s="13"/>
      <c r="E174" s="14"/>
      <c r="F174" s="12"/>
      <c r="G174" s="12"/>
      <c r="H174" s="12"/>
      <c r="I174" s="12"/>
      <c r="J174" s="15" t="str">
        <f>IF($A174="","",IF(H174&lt;&gt;"",H174,IF(G174&lt;&gt;"",G174,"Not run")))</f>
        <v/>
      </c>
      <c r="K174" s="16" t="str">
        <f>IF($A174="","",IF(SUMPRODUCT(--($A$2:$A$500=$A174))&gt;1,"Check ID",SUMPRODUCT(--(Defects!$B$2:$B$500=$A174),--(Defects!$E$2:$E$500&lt;&gt;"Closed"))))</f>
        <v/>
      </c>
      <c r="L174" s="15" t="str">
        <f>IF(COUNTA($A174:$I174)=0,"",IF($A174="","Check ID",IF(SUMPRODUCT(--($A$2:$A$500=$A174))&gt;1,"Duplicate ID",IF(OR($B174="",SUMPRODUCT(--(Processes!$A$2:$A$21=$B174))=0),"Check process",IF(NOT(ISNUMBER(E174)),"Check date",IF(E174&lt;&gt;INT(E174),"Check date",IF(NOT(OR(F174="Critical",F174="High",F174="Medium")),"Check inputs","OK")))))))</f>
        <v/>
      </c>
    </row>
    <row r="175" ht="26" customHeight="1" spans="1:12" x14ac:dyDescent="0.25">
      <c r="A175" s="12"/>
      <c r="B175" s="12"/>
      <c r="C175" s="13"/>
      <c r="D175" s="13"/>
      <c r="E175" s="14"/>
      <c r="F175" s="12"/>
      <c r="G175" s="12"/>
      <c r="H175" s="12"/>
      <c r="I175" s="12"/>
      <c r="J175" s="15" t="str">
        <f>IF($A175="","",IF(H175&lt;&gt;"",H175,IF(G175&lt;&gt;"",G175,"Not run")))</f>
        <v/>
      </c>
      <c r="K175" s="16" t="str">
        <f>IF($A175="","",IF(SUMPRODUCT(--($A$2:$A$500=$A175))&gt;1,"Check ID",SUMPRODUCT(--(Defects!$B$2:$B$500=$A175),--(Defects!$E$2:$E$500&lt;&gt;"Closed"))))</f>
        <v/>
      </c>
      <c r="L175" s="15" t="str">
        <f>IF(COUNTA($A175:$I175)=0,"",IF($A175="","Check ID",IF(SUMPRODUCT(--($A$2:$A$500=$A175))&gt;1,"Duplicate ID",IF(OR($B175="",SUMPRODUCT(--(Processes!$A$2:$A$21=$B175))=0),"Check process",IF(NOT(ISNUMBER(E175)),"Check date",IF(E175&lt;&gt;INT(E175),"Check date",IF(NOT(OR(F175="Critical",F175="High",F175="Medium")),"Check inputs","OK")))))))</f>
        <v/>
      </c>
    </row>
    <row r="176" ht="26" customHeight="1" spans="1:12" x14ac:dyDescent="0.25">
      <c r="A176" s="12"/>
      <c r="B176" s="12"/>
      <c r="C176" s="13"/>
      <c r="D176" s="13"/>
      <c r="E176" s="14"/>
      <c r="F176" s="12"/>
      <c r="G176" s="12"/>
      <c r="H176" s="12"/>
      <c r="I176" s="12"/>
      <c r="J176" s="15" t="str">
        <f>IF($A176="","",IF(H176&lt;&gt;"",H176,IF(G176&lt;&gt;"",G176,"Not run")))</f>
        <v/>
      </c>
      <c r="K176" s="16" t="str">
        <f>IF($A176="","",IF(SUMPRODUCT(--($A$2:$A$500=$A176))&gt;1,"Check ID",SUMPRODUCT(--(Defects!$B$2:$B$500=$A176),--(Defects!$E$2:$E$500&lt;&gt;"Closed"))))</f>
        <v/>
      </c>
      <c r="L176" s="15" t="str">
        <f>IF(COUNTA($A176:$I176)=0,"",IF($A176="","Check ID",IF(SUMPRODUCT(--($A$2:$A$500=$A176))&gt;1,"Duplicate ID",IF(OR($B176="",SUMPRODUCT(--(Processes!$A$2:$A$21=$B176))=0),"Check process",IF(NOT(ISNUMBER(E176)),"Check date",IF(E176&lt;&gt;INT(E176),"Check date",IF(NOT(OR(F176="Critical",F176="High",F176="Medium")),"Check inputs","OK")))))))</f>
        <v/>
      </c>
    </row>
    <row r="177" ht="26" customHeight="1" spans="1:12" x14ac:dyDescent="0.25">
      <c r="A177" s="12"/>
      <c r="B177" s="12"/>
      <c r="C177" s="13"/>
      <c r="D177" s="13"/>
      <c r="E177" s="14"/>
      <c r="F177" s="12"/>
      <c r="G177" s="12"/>
      <c r="H177" s="12"/>
      <c r="I177" s="12"/>
      <c r="J177" s="15" t="str">
        <f>IF($A177="","",IF(H177&lt;&gt;"",H177,IF(G177&lt;&gt;"",G177,"Not run")))</f>
        <v/>
      </c>
      <c r="K177" s="16" t="str">
        <f>IF($A177="","",IF(SUMPRODUCT(--($A$2:$A$500=$A177))&gt;1,"Check ID",SUMPRODUCT(--(Defects!$B$2:$B$500=$A177),--(Defects!$E$2:$E$500&lt;&gt;"Closed"))))</f>
        <v/>
      </c>
      <c r="L177" s="15" t="str">
        <f>IF(COUNTA($A177:$I177)=0,"",IF($A177="","Check ID",IF(SUMPRODUCT(--($A$2:$A$500=$A177))&gt;1,"Duplicate ID",IF(OR($B177="",SUMPRODUCT(--(Processes!$A$2:$A$21=$B177))=0),"Check process",IF(NOT(ISNUMBER(E177)),"Check date",IF(E177&lt;&gt;INT(E177),"Check date",IF(NOT(OR(F177="Critical",F177="High",F177="Medium")),"Check inputs","OK")))))))</f>
        <v/>
      </c>
    </row>
    <row r="178" ht="26" customHeight="1" spans="1:12" x14ac:dyDescent="0.25">
      <c r="A178" s="12"/>
      <c r="B178" s="12"/>
      <c r="C178" s="13"/>
      <c r="D178" s="13"/>
      <c r="E178" s="14"/>
      <c r="F178" s="12"/>
      <c r="G178" s="12"/>
      <c r="H178" s="12"/>
      <c r="I178" s="12"/>
      <c r="J178" s="15" t="str">
        <f>IF($A178="","",IF(H178&lt;&gt;"",H178,IF(G178&lt;&gt;"",G178,"Not run")))</f>
        <v/>
      </c>
      <c r="K178" s="16" t="str">
        <f>IF($A178="","",IF(SUMPRODUCT(--($A$2:$A$500=$A178))&gt;1,"Check ID",SUMPRODUCT(--(Defects!$B$2:$B$500=$A178),--(Defects!$E$2:$E$500&lt;&gt;"Closed"))))</f>
        <v/>
      </c>
      <c r="L178" s="15" t="str">
        <f>IF(COUNTA($A178:$I178)=0,"",IF($A178="","Check ID",IF(SUMPRODUCT(--($A$2:$A$500=$A178))&gt;1,"Duplicate ID",IF(OR($B178="",SUMPRODUCT(--(Processes!$A$2:$A$21=$B178))=0),"Check process",IF(NOT(ISNUMBER(E178)),"Check date",IF(E178&lt;&gt;INT(E178),"Check date",IF(NOT(OR(F178="Critical",F178="High",F178="Medium")),"Check inputs","OK")))))))</f>
        <v/>
      </c>
    </row>
    <row r="179" ht="26" customHeight="1" spans="1:12" x14ac:dyDescent="0.25">
      <c r="A179" s="12"/>
      <c r="B179" s="12"/>
      <c r="C179" s="13"/>
      <c r="D179" s="13"/>
      <c r="E179" s="14"/>
      <c r="F179" s="12"/>
      <c r="G179" s="12"/>
      <c r="H179" s="12"/>
      <c r="I179" s="12"/>
      <c r="J179" s="15" t="str">
        <f>IF($A179="","",IF(H179&lt;&gt;"",H179,IF(G179&lt;&gt;"",G179,"Not run")))</f>
        <v/>
      </c>
      <c r="K179" s="16" t="str">
        <f>IF($A179="","",IF(SUMPRODUCT(--($A$2:$A$500=$A179))&gt;1,"Check ID",SUMPRODUCT(--(Defects!$B$2:$B$500=$A179),--(Defects!$E$2:$E$500&lt;&gt;"Closed"))))</f>
        <v/>
      </c>
      <c r="L179" s="15" t="str">
        <f>IF(COUNTA($A179:$I179)=0,"",IF($A179="","Check ID",IF(SUMPRODUCT(--($A$2:$A$500=$A179))&gt;1,"Duplicate ID",IF(OR($B179="",SUMPRODUCT(--(Processes!$A$2:$A$21=$B179))=0),"Check process",IF(NOT(ISNUMBER(E179)),"Check date",IF(E179&lt;&gt;INT(E179),"Check date",IF(NOT(OR(F179="Critical",F179="High",F179="Medium")),"Check inputs","OK")))))))</f>
        <v/>
      </c>
    </row>
    <row r="180" ht="26" customHeight="1" spans="1:12" x14ac:dyDescent="0.25">
      <c r="A180" s="12"/>
      <c r="B180" s="12"/>
      <c r="C180" s="13"/>
      <c r="D180" s="13"/>
      <c r="E180" s="14"/>
      <c r="F180" s="12"/>
      <c r="G180" s="12"/>
      <c r="H180" s="12"/>
      <c r="I180" s="12"/>
      <c r="J180" s="15" t="str">
        <f>IF($A180="","",IF(H180&lt;&gt;"",H180,IF(G180&lt;&gt;"",G180,"Not run")))</f>
        <v/>
      </c>
      <c r="K180" s="16" t="str">
        <f>IF($A180="","",IF(SUMPRODUCT(--($A$2:$A$500=$A180))&gt;1,"Check ID",SUMPRODUCT(--(Defects!$B$2:$B$500=$A180),--(Defects!$E$2:$E$500&lt;&gt;"Closed"))))</f>
        <v/>
      </c>
      <c r="L180" s="15" t="str">
        <f>IF(COUNTA($A180:$I180)=0,"",IF($A180="","Check ID",IF(SUMPRODUCT(--($A$2:$A$500=$A180))&gt;1,"Duplicate ID",IF(OR($B180="",SUMPRODUCT(--(Processes!$A$2:$A$21=$B180))=0),"Check process",IF(NOT(ISNUMBER(E180)),"Check date",IF(E180&lt;&gt;INT(E180),"Check date",IF(NOT(OR(F180="Critical",F180="High",F180="Medium")),"Check inputs","OK")))))))</f>
        <v/>
      </c>
    </row>
    <row r="181" ht="26" customHeight="1" spans="1:12" x14ac:dyDescent="0.25">
      <c r="A181" s="12"/>
      <c r="B181" s="12"/>
      <c r="C181" s="13"/>
      <c r="D181" s="13"/>
      <c r="E181" s="14"/>
      <c r="F181" s="12"/>
      <c r="G181" s="12"/>
      <c r="H181" s="12"/>
      <c r="I181" s="12"/>
      <c r="J181" s="15" t="str">
        <f>IF($A181="","",IF(H181&lt;&gt;"",H181,IF(G181&lt;&gt;"",G181,"Not run")))</f>
        <v/>
      </c>
      <c r="K181" s="16" t="str">
        <f>IF($A181="","",IF(SUMPRODUCT(--($A$2:$A$500=$A181))&gt;1,"Check ID",SUMPRODUCT(--(Defects!$B$2:$B$500=$A181),--(Defects!$E$2:$E$500&lt;&gt;"Closed"))))</f>
        <v/>
      </c>
      <c r="L181" s="15" t="str">
        <f>IF(COUNTA($A181:$I181)=0,"",IF($A181="","Check ID",IF(SUMPRODUCT(--($A$2:$A$500=$A181))&gt;1,"Duplicate ID",IF(OR($B181="",SUMPRODUCT(--(Processes!$A$2:$A$21=$B181))=0),"Check process",IF(NOT(ISNUMBER(E181)),"Check date",IF(E181&lt;&gt;INT(E181),"Check date",IF(NOT(OR(F181="Critical",F181="High",F181="Medium")),"Check inputs","OK")))))))</f>
        <v/>
      </c>
    </row>
    <row r="182" ht="26" customHeight="1" spans="1:12" x14ac:dyDescent="0.25">
      <c r="A182" s="12"/>
      <c r="B182" s="12"/>
      <c r="C182" s="13"/>
      <c r="D182" s="13"/>
      <c r="E182" s="14"/>
      <c r="F182" s="12"/>
      <c r="G182" s="12"/>
      <c r="H182" s="12"/>
      <c r="I182" s="12"/>
      <c r="J182" s="15" t="str">
        <f>IF($A182="","",IF(H182&lt;&gt;"",H182,IF(G182&lt;&gt;"",G182,"Not run")))</f>
        <v/>
      </c>
      <c r="K182" s="16" t="str">
        <f>IF($A182="","",IF(SUMPRODUCT(--($A$2:$A$500=$A182))&gt;1,"Check ID",SUMPRODUCT(--(Defects!$B$2:$B$500=$A182),--(Defects!$E$2:$E$500&lt;&gt;"Closed"))))</f>
        <v/>
      </c>
      <c r="L182" s="15" t="str">
        <f>IF(COUNTA($A182:$I182)=0,"",IF($A182="","Check ID",IF(SUMPRODUCT(--($A$2:$A$500=$A182))&gt;1,"Duplicate ID",IF(OR($B182="",SUMPRODUCT(--(Processes!$A$2:$A$21=$B182))=0),"Check process",IF(NOT(ISNUMBER(E182)),"Check date",IF(E182&lt;&gt;INT(E182),"Check date",IF(NOT(OR(F182="Critical",F182="High",F182="Medium")),"Check inputs","OK")))))))</f>
        <v/>
      </c>
    </row>
    <row r="183" ht="26" customHeight="1" spans="1:12" x14ac:dyDescent="0.25">
      <c r="A183" s="12"/>
      <c r="B183" s="12"/>
      <c r="C183" s="13"/>
      <c r="D183" s="13"/>
      <c r="E183" s="14"/>
      <c r="F183" s="12"/>
      <c r="G183" s="12"/>
      <c r="H183" s="12"/>
      <c r="I183" s="12"/>
      <c r="J183" s="15" t="str">
        <f>IF($A183="","",IF(H183&lt;&gt;"",H183,IF(G183&lt;&gt;"",G183,"Not run")))</f>
        <v/>
      </c>
      <c r="K183" s="16" t="str">
        <f>IF($A183="","",IF(SUMPRODUCT(--($A$2:$A$500=$A183))&gt;1,"Check ID",SUMPRODUCT(--(Defects!$B$2:$B$500=$A183),--(Defects!$E$2:$E$500&lt;&gt;"Closed"))))</f>
        <v/>
      </c>
      <c r="L183" s="15" t="str">
        <f>IF(COUNTA($A183:$I183)=0,"",IF($A183="","Check ID",IF(SUMPRODUCT(--($A$2:$A$500=$A183))&gt;1,"Duplicate ID",IF(OR($B183="",SUMPRODUCT(--(Processes!$A$2:$A$21=$B183))=0),"Check process",IF(NOT(ISNUMBER(E183)),"Check date",IF(E183&lt;&gt;INT(E183),"Check date",IF(NOT(OR(F183="Critical",F183="High",F183="Medium")),"Check inputs","OK")))))))</f>
        <v/>
      </c>
    </row>
    <row r="184" ht="26" customHeight="1" spans="1:12" x14ac:dyDescent="0.25">
      <c r="A184" s="12"/>
      <c r="B184" s="12"/>
      <c r="C184" s="13"/>
      <c r="D184" s="13"/>
      <c r="E184" s="14"/>
      <c r="F184" s="12"/>
      <c r="G184" s="12"/>
      <c r="H184" s="12"/>
      <c r="I184" s="12"/>
      <c r="J184" s="15" t="str">
        <f>IF($A184="","",IF(H184&lt;&gt;"",H184,IF(G184&lt;&gt;"",G184,"Not run")))</f>
        <v/>
      </c>
      <c r="K184" s="16" t="str">
        <f>IF($A184="","",IF(SUMPRODUCT(--($A$2:$A$500=$A184))&gt;1,"Check ID",SUMPRODUCT(--(Defects!$B$2:$B$500=$A184),--(Defects!$E$2:$E$500&lt;&gt;"Closed"))))</f>
        <v/>
      </c>
      <c r="L184" s="15" t="str">
        <f>IF(COUNTA($A184:$I184)=0,"",IF($A184="","Check ID",IF(SUMPRODUCT(--($A$2:$A$500=$A184))&gt;1,"Duplicate ID",IF(OR($B184="",SUMPRODUCT(--(Processes!$A$2:$A$21=$B184))=0),"Check process",IF(NOT(ISNUMBER(E184)),"Check date",IF(E184&lt;&gt;INT(E184),"Check date",IF(NOT(OR(F184="Critical",F184="High",F184="Medium")),"Check inputs","OK")))))))</f>
        <v/>
      </c>
    </row>
    <row r="185" ht="26" customHeight="1" spans="1:12" x14ac:dyDescent="0.25">
      <c r="A185" s="12"/>
      <c r="B185" s="12"/>
      <c r="C185" s="13"/>
      <c r="D185" s="13"/>
      <c r="E185" s="14"/>
      <c r="F185" s="12"/>
      <c r="G185" s="12"/>
      <c r="H185" s="12"/>
      <c r="I185" s="12"/>
      <c r="J185" s="15" t="str">
        <f>IF($A185="","",IF(H185&lt;&gt;"",H185,IF(G185&lt;&gt;"",G185,"Not run")))</f>
        <v/>
      </c>
      <c r="K185" s="16" t="str">
        <f>IF($A185="","",IF(SUMPRODUCT(--($A$2:$A$500=$A185))&gt;1,"Check ID",SUMPRODUCT(--(Defects!$B$2:$B$500=$A185),--(Defects!$E$2:$E$500&lt;&gt;"Closed"))))</f>
        <v/>
      </c>
      <c r="L185" s="15" t="str">
        <f>IF(COUNTA($A185:$I185)=0,"",IF($A185="","Check ID",IF(SUMPRODUCT(--($A$2:$A$500=$A185))&gt;1,"Duplicate ID",IF(OR($B185="",SUMPRODUCT(--(Processes!$A$2:$A$21=$B185))=0),"Check process",IF(NOT(ISNUMBER(E185)),"Check date",IF(E185&lt;&gt;INT(E185),"Check date",IF(NOT(OR(F185="Critical",F185="High",F185="Medium")),"Check inputs","OK")))))))</f>
        <v/>
      </c>
    </row>
    <row r="186" ht="26" customHeight="1" spans="1:12" x14ac:dyDescent="0.25">
      <c r="A186" s="12"/>
      <c r="B186" s="12"/>
      <c r="C186" s="13"/>
      <c r="D186" s="13"/>
      <c r="E186" s="14"/>
      <c r="F186" s="12"/>
      <c r="G186" s="12"/>
      <c r="H186" s="12"/>
      <c r="I186" s="12"/>
      <c r="J186" s="15" t="str">
        <f>IF($A186="","",IF(H186&lt;&gt;"",H186,IF(G186&lt;&gt;"",G186,"Not run")))</f>
        <v/>
      </c>
      <c r="K186" s="16" t="str">
        <f>IF($A186="","",IF(SUMPRODUCT(--($A$2:$A$500=$A186))&gt;1,"Check ID",SUMPRODUCT(--(Defects!$B$2:$B$500=$A186),--(Defects!$E$2:$E$500&lt;&gt;"Closed"))))</f>
        <v/>
      </c>
      <c r="L186" s="15" t="str">
        <f>IF(COUNTA($A186:$I186)=0,"",IF($A186="","Check ID",IF(SUMPRODUCT(--($A$2:$A$500=$A186))&gt;1,"Duplicate ID",IF(OR($B186="",SUMPRODUCT(--(Processes!$A$2:$A$21=$B186))=0),"Check process",IF(NOT(ISNUMBER(E186)),"Check date",IF(E186&lt;&gt;INT(E186),"Check date",IF(NOT(OR(F186="Critical",F186="High",F186="Medium")),"Check inputs","OK")))))))</f>
        <v/>
      </c>
    </row>
    <row r="187" ht="26" customHeight="1" spans="1:12" x14ac:dyDescent="0.25">
      <c r="A187" s="12"/>
      <c r="B187" s="12"/>
      <c r="C187" s="13"/>
      <c r="D187" s="13"/>
      <c r="E187" s="14"/>
      <c r="F187" s="12"/>
      <c r="G187" s="12"/>
      <c r="H187" s="12"/>
      <c r="I187" s="12"/>
      <c r="J187" s="15" t="str">
        <f>IF($A187="","",IF(H187&lt;&gt;"",H187,IF(G187&lt;&gt;"",G187,"Not run")))</f>
        <v/>
      </c>
      <c r="K187" s="16" t="str">
        <f>IF($A187="","",IF(SUMPRODUCT(--($A$2:$A$500=$A187))&gt;1,"Check ID",SUMPRODUCT(--(Defects!$B$2:$B$500=$A187),--(Defects!$E$2:$E$500&lt;&gt;"Closed"))))</f>
        <v/>
      </c>
      <c r="L187" s="15" t="str">
        <f>IF(COUNTA($A187:$I187)=0,"",IF($A187="","Check ID",IF(SUMPRODUCT(--($A$2:$A$500=$A187))&gt;1,"Duplicate ID",IF(OR($B187="",SUMPRODUCT(--(Processes!$A$2:$A$21=$B187))=0),"Check process",IF(NOT(ISNUMBER(E187)),"Check date",IF(E187&lt;&gt;INT(E187),"Check date",IF(NOT(OR(F187="Critical",F187="High",F187="Medium")),"Check inputs","OK")))))))</f>
        <v/>
      </c>
    </row>
    <row r="188" ht="26" customHeight="1" spans="1:12" x14ac:dyDescent="0.25">
      <c r="A188" s="12"/>
      <c r="B188" s="12"/>
      <c r="C188" s="13"/>
      <c r="D188" s="13"/>
      <c r="E188" s="14"/>
      <c r="F188" s="12"/>
      <c r="G188" s="12"/>
      <c r="H188" s="12"/>
      <c r="I188" s="12"/>
      <c r="J188" s="15" t="str">
        <f>IF($A188="","",IF(H188&lt;&gt;"",H188,IF(G188&lt;&gt;"",G188,"Not run")))</f>
        <v/>
      </c>
      <c r="K188" s="16" t="str">
        <f>IF($A188="","",IF(SUMPRODUCT(--($A$2:$A$500=$A188))&gt;1,"Check ID",SUMPRODUCT(--(Defects!$B$2:$B$500=$A188),--(Defects!$E$2:$E$500&lt;&gt;"Closed"))))</f>
        <v/>
      </c>
      <c r="L188" s="15" t="str">
        <f>IF(COUNTA($A188:$I188)=0,"",IF($A188="","Check ID",IF(SUMPRODUCT(--($A$2:$A$500=$A188))&gt;1,"Duplicate ID",IF(OR($B188="",SUMPRODUCT(--(Processes!$A$2:$A$21=$B188))=0),"Check process",IF(NOT(ISNUMBER(E188)),"Check date",IF(E188&lt;&gt;INT(E188),"Check date",IF(NOT(OR(F188="Critical",F188="High",F188="Medium")),"Check inputs","OK")))))))</f>
        <v/>
      </c>
    </row>
    <row r="189" ht="26" customHeight="1" spans="1:12" x14ac:dyDescent="0.25">
      <c r="A189" s="12"/>
      <c r="B189" s="12"/>
      <c r="C189" s="13"/>
      <c r="D189" s="13"/>
      <c r="E189" s="14"/>
      <c r="F189" s="12"/>
      <c r="G189" s="12"/>
      <c r="H189" s="12"/>
      <c r="I189" s="12"/>
      <c r="J189" s="15" t="str">
        <f>IF($A189="","",IF(H189&lt;&gt;"",H189,IF(G189&lt;&gt;"",G189,"Not run")))</f>
        <v/>
      </c>
      <c r="K189" s="16" t="str">
        <f>IF($A189="","",IF(SUMPRODUCT(--($A$2:$A$500=$A189))&gt;1,"Check ID",SUMPRODUCT(--(Defects!$B$2:$B$500=$A189),--(Defects!$E$2:$E$500&lt;&gt;"Closed"))))</f>
        <v/>
      </c>
      <c r="L189" s="15" t="str">
        <f>IF(COUNTA($A189:$I189)=0,"",IF($A189="","Check ID",IF(SUMPRODUCT(--($A$2:$A$500=$A189))&gt;1,"Duplicate ID",IF(OR($B189="",SUMPRODUCT(--(Processes!$A$2:$A$21=$B189))=0),"Check process",IF(NOT(ISNUMBER(E189)),"Check date",IF(E189&lt;&gt;INT(E189),"Check date",IF(NOT(OR(F189="Critical",F189="High",F189="Medium")),"Check inputs","OK")))))))</f>
        <v/>
      </c>
    </row>
    <row r="190" ht="26" customHeight="1" spans="1:12" x14ac:dyDescent="0.25">
      <c r="A190" s="12"/>
      <c r="B190" s="12"/>
      <c r="C190" s="13"/>
      <c r="D190" s="13"/>
      <c r="E190" s="14"/>
      <c r="F190" s="12"/>
      <c r="G190" s="12"/>
      <c r="H190" s="12"/>
      <c r="I190" s="12"/>
      <c r="J190" s="15" t="str">
        <f>IF($A190="","",IF(H190&lt;&gt;"",H190,IF(G190&lt;&gt;"",G190,"Not run")))</f>
        <v/>
      </c>
      <c r="K190" s="16" t="str">
        <f>IF($A190="","",IF(SUMPRODUCT(--($A$2:$A$500=$A190))&gt;1,"Check ID",SUMPRODUCT(--(Defects!$B$2:$B$500=$A190),--(Defects!$E$2:$E$500&lt;&gt;"Closed"))))</f>
        <v/>
      </c>
      <c r="L190" s="15" t="str">
        <f>IF(COUNTA($A190:$I190)=0,"",IF($A190="","Check ID",IF(SUMPRODUCT(--($A$2:$A$500=$A190))&gt;1,"Duplicate ID",IF(OR($B190="",SUMPRODUCT(--(Processes!$A$2:$A$21=$B190))=0),"Check process",IF(NOT(ISNUMBER(E190)),"Check date",IF(E190&lt;&gt;INT(E190),"Check date",IF(NOT(OR(F190="Critical",F190="High",F190="Medium")),"Check inputs","OK")))))))</f>
        <v/>
      </c>
    </row>
    <row r="191" ht="26" customHeight="1" spans="1:12" x14ac:dyDescent="0.25">
      <c r="A191" s="12"/>
      <c r="B191" s="12"/>
      <c r="C191" s="13"/>
      <c r="D191" s="13"/>
      <c r="E191" s="14"/>
      <c r="F191" s="12"/>
      <c r="G191" s="12"/>
      <c r="H191" s="12"/>
      <c r="I191" s="12"/>
      <c r="J191" s="15" t="str">
        <f>IF($A191="","",IF(H191&lt;&gt;"",H191,IF(G191&lt;&gt;"",G191,"Not run")))</f>
        <v/>
      </c>
      <c r="K191" s="16" t="str">
        <f>IF($A191="","",IF(SUMPRODUCT(--($A$2:$A$500=$A191))&gt;1,"Check ID",SUMPRODUCT(--(Defects!$B$2:$B$500=$A191),--(Defects!$E$2:$E$500&lt;&gt;"Closed"))))</f>
        <v/>
      </c>
      <c r="L191" s="15" t="str">
        <f>IF(COUNTA($A191:$I191)=0,"",IF($A191="","Check ID",IF(SUMPRODUCT(--($A$2:$A$500=$A191))&gt;1,"Duplicate ID",IF(OR($B191="",SUMPRODUCT(--(Processes!$A$2:$A$21=$B191))=0),"Check process",IF(NOT(ISNUMBER(E191)),"Check date",IF(E191&lt;&gt;INT(E191),"Check date",IF(NOT(OR(F191="Critical",F191="High",F191="Medium")),"Check inputs","OK")))))))</f>
        <v/>
      </c>
    </row>
    <row r="192" ht="26" customHeight="1" spans="1:12" x14ac:dyDescent="0.25">
      <c r="A192" s="12"/>
      <c r="B192" s="12"/>
      <c r="C192" s="13"/>
      <c r="D192" s="13"/>
      <c r="E192" s="14"/>
      <c r="F192" s="12"/>
      <c r="G192" s="12"/>
      <c r="H192" s="12"/>
      <c r="I192" s="12"/>
      <c r="J192" s="15" t="str">
        <f>IF($A192="","",IF(H192&lt;&gt;"",H192,IF(G192&lt;&gt;"",G192,"Not run")))</f>
        <v/>
      </c>
      <c r="K192" s="16" t="str">
        <f>IF($A192="","",IF(SUMPRODUCT(--($A$2:$A$500=$A192))&gt;1,"Check ID",SUMPRODUCT(--(Defects!$B$2:$B$500=$A192),--(Defects!$E$2:$E$500&lt;&gt;"Closed"))))</f>
        <v/>
      </c>
      <c r="L192" s="15" t="str">
        <f>IF(COUNTA($A192:$I192)=0,"",IF($A192="","Check ID",IF(SUMPRODUCT(--($A$2:$A$500=$A192))&gt;1,"Duplicate ID",IF(OR($B192="",SUMPRODUCT(--(Processes!$A$2:$A$21=$B192))=0),"Check process",IF(NOT(ISNUMBER(E192)),"Check date",IF(E192&lt;&gt;INT(E192),"Check date",IF(NOT(OR(F192="Critical",F192="High",F192="Medium")),"Check inputs","OK")))))))</f>
        <v/>
      </c>
    </row>
    <row r="193" ht="26" customHeight="1" spans="1:12" x14ac:dyDescent="0.25">
      <c r="A193" s="12"/>
      <c r="B193" s="12"/>
      <c r="C193" s="13"/>
      <c r="D193" s="13"/>
      <c r="E193" s="14"/>
      <c r="F193" s="12"/>
      <c r="G193" s="12"/>
      <c r="H193" s="12"/>
      <c r="I193" s="12"/>
      <c r="J193" s="15" t="str">
        <f>IF($A193="","",IF(H193&lt;&gt;"",H193,IF(G193&lt;&gt;"",G193,"Not run")))</f>
        <v/>
      </c>
      <c r="K193" s="16" t="str">
        <f>IF($A193="","",IF(SUMPRODUCT(--($A$2:$A$500=$A193))&gt;1,"Check ID",SUMPRODUCT(--(Defects!$B$2:$B$500=$A193),--(Defects!$E$2:$E$500&lt;&gt;"Closed"))))</f>
        <v/>
      </c>
      <c r="L193" s="15" t="str">
        <f>IF(COUNTA($A193:$I193)=0,"",IF($A193="","Check ID",IF(SUMPRODUCT(--($A$2:$A$500=$A193))&gt;1,"Duplicate ID",IF(OR($B193="",SUMPRODUCT(--(Processes!$A$2:$A$21=$B193))=0),"Check process",IF(NOT(ISNUMBER(E193)),"Check date",IF(E193&lt;&gt;INT(E193),"Check date",IF(NOT(OR(F193="Critical",F193="High",F193="Medium")),"Check inputs","OK")))))))</f>
        <v/>
      </c>
    </row>
    <row r="194" ht="26" customHeight="1" spans="1:12" x14ac:dyDescent="0.25">
      <c r="A194" s="12"/>
      <c r="B194" s="12"/>
      <c r="C194" s="13"/>
      <c r="D194" s="13"/>
      <c r="E194" s="14"/>
      <c r="F194" s="12"/>
      <c r="G194" s="12"/>
      <c r="H194" s="12"/>
      <c r="I194" s="12"/>
      <c r="J194" s="15" t="str">
        <f>IF($A194="","",IF(H194&lt;&gt;"",H194,IF(G194&lt;&gt;"",G194,"Not run")))</f>
        <v/>
      </c>
      <c r="K194" s="16" t="str">
        <f>IF($A194="","",IF(SUMPRODUCT(--($A$2:$A$500=$A194))&gt;1,"Check ID",SUMPRODUCT(--(Defects!$B$2:$B$500=$A194),--(Defects!$E$2:$E$500&lt;&gt;"Closed"))))</f>
        <v/>
      </c>
      <c r="L194" s="15" t="str">
        <f>IF(COUNTA($A194:$I194)=0,"",IF($A194="","Check ID",IF(SUMPRODUCT(--($A$2:$A$500=$A194))&gt;1,"Duplicate ID",IF(OR($B194="",SUMPRODUCT(--(Processes!$A$2:$A$21=$B194))=0),"Check process",IF(NOT(ISNUMBER(E194)),"Check date",IF(E194&lt;&gt;INT(E194),"Check date",IF(NOT(OR(F194="Critical",F194="High",F194="Medium")),"Check inputs","OK")))))))</f>
        <v/>
      </c>
    </row>
    <row r="195" ht="26" customHeight="1" spans="1:12" x14ac:dyDescent="0.25">
      <c r="A195" s="12"/>
      <c r="B195" s="12"/>
      <c r="C195" s="13"/>
      <c r="D195" s="13"/>
      <c r="E195" s="14"/>
      <c r="F195" s="12"/>
      <c r="G195" s="12"/>
      <c r="H195" s="12"/>
      <c r="I195" s="12"/>
      <c r="J195" s="15" t="str">
        <f>IF($A195="","",IF(H195&lt;&gt;"",H195,IF(G195&lt;&gt;"",G195,"Not run")))</f>
        <v/>
      </c>
      <c r="K195" s="16" t="str">
        <f>IF($A195="","",IF(SUMPRODUCT(--($A$2:$A$500=$A195))&gt;1,"Check ID",SUMPRODUCT(--(Defects!$B$2:$B$500=$A195),--(Defects!$E$2:$E$500&lt;&gt;"Closed"))))</f>
        <v/>
      </c>
      <c r="L195" s="15" t="str">
        <f>IF(COUNTA($A195:$I195)=0,"",IF($A195="","Check ID",IF(SUMPRODUCT(--($A$2:$A$500=$A195))&gt;1,"Duplicate ID",IF(OR($B195="",SUMPRODUCT(--(Processes!$A$2:$A$21=$B195))=0),"Check process",IF(NOT(ISNUMBER(E195)),"Check date",IF(E195&lt;&gt;INT(E195),"Check date",IF(NOT(OR(F195="Critical",F195="High",F195="Medium")),"Check inputs","OK")))))))</f>
        <v/>
      </c>
    </row>
    <row r="196" ht="26" customHeight="1" spans="1:12" x14ac:dyDescent="0.25">
      <c r="A196" s="12"/>
      <c r="B196" s="12"/>
      <c r="C196" s="13"/>
      <c r="D196" s="13"/>
      <c r="E196" s="14"/>
      <c r="F196" s="12"/>
      <c r="G196" s="12"/>
      <c r="H196" s="12"/>
      <c r="I196" s="12"/>
      <c r="J196" s="15" t="str">
        <f>IF($A196="","",IF(H196&lt;&gt;"",H196,IF(G196&lt;&gt;"",G196,"Not run")))</f>
        <v/>
      </c>
      <c r="K196" s="16" t="str">
        <f>IF($A196="","",IF(SUMPRODUCT(--($A$2:$A$500=$A196))&gt;1,"Check ID",SUMPRODUCT(--(Defects!$B$2:$B$500=$A196),--(Defects!$E$2:$E$500&lt;&gt;"Closed"))))</f>
        <v/>
      </c>
      <c r="L196" s="15" t="str">
        <f>IF(COUNTA($A196:$I196)=0,"",IF($A196="","Check ID",IF(SUMPRODUCT(--($A$2:$A$500=$A196))&gt;1,"Duplicate ID",IF(OR($B196="",SUMPRODUCT(--(Processes!$A$2:$A$21=$B196))=0),"Check process",IF(NOT(ISNUMBER(E196)),"Check date",IF(E196&lt;&gt;INT(E196),"Check date",IF(NOT(OR(F196="Critical",F196="High",F196="Medium")),"Check inputs","OK")))))))</f>
        <v/>
      </c>
    </row>
    <row r="197" ht="26" customHeight="1" spans="1:12" x14ac:dyDescent="0.25">
      <c r="A197" s="12"/>
      <c r="B197" s="12"/>
      <c r="C197" s="13"/>
      <c r="D197" s="13"/>
      <c r="E197" s="14"/>
      <c r="F197" s="12"/>
      <c r="G197" s="12"/>
      <c r="H197" s="12"/>
      <c r="I197" s="12"/>
      <c r="J197" s="15" t="str">
        <f>IF($A197="","",IF(H197&lt;&gt;"",H197,IF(G197&lt;&gt;"",G197,"Not run")))</f>
        <v/>
      </c>
      <c r="K197" s="16" t="str">
        <f>IF($A197="","",IF(SUMPRODUCT(--($A$2:$A$500=$A197))&gt;1,"Check ID",SUMPRODUCT(--(Defects!$B$2:$B$500=$A197),--(Defects!$E$2:$E$500&lt;&gt;"Closed"))))</f>
        <v/>
      </c>
      <c r="L197" s="15" t="str">
        <f>IF(COUNTA($A197:$I197)=0,"",IF($A197="","Check ID",IF(SUMPRODUCT(--($A$2:$A$500=$A197))&gt;1,"Duplicate ID",IF(OR($B197="",SUMPRODUCT(--(Processes!$A$2:$A$21=$B197))=0),"Check process",IF(NOT(ISNUMBER(E197)),"Check date",IF(E197&lt;&gt;INT(E197),"Check date",IF(NOT(OR(F197="Critical",F197="High",F197="Medium")),"Check inputs","OK")))))))</f>
        <v/>
      </c>
    </row>
    <row r="198" ht="26" customHeight="1" spans="1:12" x14ac:dyDescent="0.25">
      <c r="A198" s="12"/>
      <c r="B198" s="12"/>
      <c r="C198" s="13"/>
      <c r="D198" s="13"/>
      <c r="E198" s="14"/>
      <c r="F198" s="12"/>
      <c r="G198" s="12"/>
      <c r="H198" s="12"/>
      <c r="I198" s="12"/>
      <c r="J198" s="15" t="str">
        <f>IF($A198="","",IF(H198&lt;&gt;"",H198,IF(G198&lt;&gt;"",G198,"Not run")))</f>
        <v/>
      </c>
      <c r="K198" s="16" t="str">
        <f>IF($A198="","",IF(SUMPRODUCT(--($A$2:$A$500=$A198))&gt;1,"Check ID",SUMPRODUCT(--(Defects!$B$2:$B$500=$A198),--(Defects!$E$2:$E$500&lt;&gt;"Closed"))))</f>
        <v/>
      </c>
      <c r="L198" s="15" t="str">
        <f>IF(COUNTA($A198:$I198)=0,"",IF($A198="","Check ID",IF(SUMPRODUCT(--($A$2:$A$500=$A198))&gt;1,"Duplicate ID",IF(OR($B198="",SUMPRODUCT(--(Processes!$A$2:$A$21=$B198))=0),"Check process",IF(NOT(ISNUMBER(E198)),"Check date",IF(E198&lt;&gt;INT(E198),"Check date",IF(NOT(OR(F198="Critical",F198="High",F198="Medium")),"Check inputs","OK")))))))</f>
        <v/>
      </c>
    </row>
    <row r="199" ht="26" customHeight="1" spans="1:12" x14ac:dyDescent="0.25">
      <c r="A199" s="12"/>
      <c r="B199" s="12"/>
      <c r="C199" s="13"/>
      <c r="D199" s="13"/>
      <c r="E199" s="14"/>
      <c r="F199" s="12"/>
      <c r="G199" s="12"/>
      <c r="H199" s="12"/>
      <c r="I199" s="12"/>
      <c r="J199" s="15" t="str">
        <f>IF($A199="","",IF(H199&lt;&gt;"",H199,IF(G199&lt;&gt;"",G199,"Not run")))</f>
        <v/>
      </c>
      <c r="K199" s="16" t="str">
        <f>IF($A199="","",IF(SUMPRODUCT(--($A$2:$A$500=$A199))&gt;1,"Check ID",SUMPRODUCT(--(Defects!$B$2:$B$500=$A199),--(Defects!$E$2:$E$500&lt;&gt;"Closed"))))</f>
        <v/>
      </c>
      <c r="L199" s="15" t="str">
        <f>IF(COUNTA($A199:$I199)=0,"",IF($A199="","Check ID",IF(SUMPRODUCT(--($A$2:$A$500=$A199))&gt;1,"Duplicate ID",IF(OR($B199="",SUMPRODUCT(--(Processes!$A$2:$A$21=$B199))=0),"Check process",IF(NOT(ISNUMBER(E199)),"Check date",IF(E199&lt;&gt;INT(E199),"Check date",IF(NOT(OR(F199="Critical",F199="High",F199="Medium")),"Check inputs","OK")))))))</f>
        <v/>
      </c>
    </row>
    <row r="200" ht="26" customHeight="1" spans="1:12" x14ac:dyDescent="0.25">
      <c r="A200" s="12"/>
      <c r="B200" s="12"/>
      <c r="C200" s="13"/>
      <c r="D200" s="13"/>
      <c r="E200" s="14"/>
      <c r="F200" s="12"/>
      <c r="G200" s="12"/>
      <c r="H200" s="12"/>
      <c r="I200" s="12"/>
      <c r="J200" s="15" t="str">
        <f>IF($A200="","",IF(H200&lt;&gt;"",H200,IF(G200&lt;&gt;"",G200,"Not run")))</f>
        <v/>
      </c>
      <c r="K200" s="16" t="str">
        <f>IF($A200="","",IF(SUMPRODUCT(--($A$2:$A$500=$A200))&gt;1,"Check ID",SUMPRODUCT(--(Defects!$B$2:$B$500=$A200),--(Defects!$E$2:$E$500&lt;&gt;"Closed"))))</f>
        <v/>
      </c>
      <c r="L200" s="15" t="str">
        <f>IF(COUNTA($A200:$I200)=0,"",IF($A200="","Check ID",IF(SUMPRODUCT(--($A$2:$A$500=$A200))&gt;1,"Duplicate ID",IF(OR($B200="",SUMPRODUCT(--(Processes!$A$2:$A$21=$B200))=0),"Check process",IF(NOT(ISNUMBER(E200)),"Check date",IF(E200&lt;&gt;INT(E200),"Check date",IF(NOT(OR(F200="Critical",F200="High",F200="Medium")),"Check inputs","OK")))))))</f>
        <v/>
      </c>
    </row>
    <row r="201" ht="26" customHeight="1" spans="1:12" x14ac:dyDescent="0.25">
      <c r="A201" s="12"/>
      <c r="B201" s="12"/>
      <c r="C201" s="13"/>
      <c r="D201" s="13"/>
      <c r="E201" s="14"/>
      <c r="F201" s="12"/>
      <c r="G201" s="12"/>
      <c r="H201" s="12"/>
      <c r="I201" s="12"/>
      <c r="J201" s="15" t="str">
        <f>IF($A201="","",IF(H201&lt;&gt;"",H201,IF(G201&lt;&gt;"",G201,"Not run")))</f>
        <v/>
      </c>
      <c r="K201" s="16" t="str">
        <f>IF($A201="","",IF(SUMPRODUCT(--($A$2:$A$500=$A201))&gt;1,"Check ID",SUMPRODUCT(--(Defects!$B$2:$B$500=$A201),--(Defects!$E$2:$E$500&lt;&gt;"Closed"))))</f>
        <v/>
      </c>
      <c r="L201" s="15" t="str">
        <f>IF(COUNTA($A201:$I201)=0,"",IF($A201="","Check ID",IF(SUMPRODUCT(--($A$2:$A$500=$A201))&gt;1,"Duplicate ID",IF(OR($B201="",SUMPRODUCT(--(Processes!$A$2:$A$21=$B201))=0),"Check process",IF(NOT(ISNUMBER(E201)),"Check date",IF(E201&lt;&gt;INT(E201),"Check date",IF(NOT(OR(F201="Critical",F201="High",F201="Medium")),"Check inputs","OK")))))))</f>
        <v/>
      </c>
    </row>
    <row r="202" ht="26" customHeight="1" spans="1:12" x14ac:dyDescent="0.25">
      <c r="A202" s="12"/>
      <c r="B202" s="12"/>
      <c r="C202" s="13"/>
      <c r="D202" s="13"/>
      <c r="E202" s="14"/>
      <c r="F202" s="12"/>
      <c r="G202" s="12"/>
      <c r="H202" s="12"/>
      <c r="I202" s="12"/>
      <c r="J202" s="15" t="str">
        <f>IF($A202="","",IF(H202&lt;&gt;"",H202,IF(G202&lt;&gt;"",G202,"Not run")))</f>
        <v/>
      </c>
      <c r="K202" s="16" t="str">
        <f>IF($A202="","",IF(SUMPRODUCT(--($A$2:$A$500=$A202))&gt;1,"Check ID",SUMPRODUCT(--(Defects!$B$2:$B$500=$A202),--(Defects!$E$2:$E$500&lt;&gt;"Closed"))))</f>
        <v/>
      </c>
      <c r="L202" s="15" t="str">
        <f>IF(COUNTA($A202:$I202)=0,"",IF($A202="","Check ID",IF(SUMPRODUCT(--($A$2:$A$500=$A202))&gt;1,"Duplicate ID",IF(OR($B202="",SUMPRODUCT(--(Processes!$A$2:$A$21=$B202))=0),"Check process",IF(NOT(ISNUMBER(E202)),"Check date",IF(E202&lt;&gt;INT(E202),"Check date",IF(NOT(OR(F202="Critical",F202="High",F202="Medium")),"Check inputs","OK")))))))</f>
        <v/>
      </c>
    </row>
    <row r="203" ht="26" customHeight="1" spans="1:12" x14ac:dyDescent="0.25">
      <c r="A203" s="12"/>
      <c r="B203" s="12"/>
      <c r="C203" s="13"/>
      <c r="D203" s="13"/>
      <c r="E203" s="14"/>
      <c r="F203" s="12"/>
      <c r="G203" s="12"/>
      <c r="H203" s="12"/>
      <c r="I203" s="12"/>
      <c r="J203" s="15" t="str">
        <f>IF($A203="","",IF(H203&lt;&gt;"",H203,IF(G203&lt;&gt;"",G203,"Not run")))</f>
        <v/>
      </c>
      <c r="K203" s="16" t="str">
        <f>IF($A203="","",IF(SUMPRODUCT(--($A$2:$A$500=$A203))&gt;1,"Check ID",SUMPRODUCT(--(Defects!$B$2:$B$500=$A203),--(Defects!$E$2:$E$500&lt;&gt;"Closed"))))</f>
        <v/>
      </c>
      <c r="L203" s="15" t="str">
        <f>IF(COUNTA($A203:$I203)=0,"",IF($A203="","Check ID",IF(SUMPRODUCT(--($A$2:$A$500=$A203))&gt;1,"Duplicate ID",IF(OR($B203="",SUMPRODUCT(--(Processes!$A$2:$A$21=$B203))=0),"Check process",IF(NOT(ISNUMBER(E203)),"Check date",IF(E203&lt;&gt;INT(E203),"Check date",IF(NOT(OR(F203="Critical",F203="High",F203="Medium")),"Check inputs","OK")))))))</f>
        <v/>
      </c>
    </row>
    <row r="204" ht="26" customHeight="1" spans="1:12" x14ac:dyDescent="0.25">
      <c r="A204" s="12"/>
      <c r="B204" s="12"/>
      <c r="C204" s="13"/>
      <c r="D204" s="13"/>
      <c r="E204" s="14"/>
      <c r="F204" s="12"/>
      <c r="G204" s="12"/>
      <c r="H204" s="12"/>
      <c r="I204" s="12"/>
      <c r="J204" s="15" t="str">
        <f>IF($A204="","",IF(H204&lt;&gt;"",H204,IF(G204&lt;&gt;"",G204,"Not run")))</f>
        <v/>
      </c>
      <c r="K204" s="16" t="str">
        <f>IF($A204="","",IF(SUMPRODUCT(--($A$2:$A$500=$A204))&gt;1,"Check ID",SUMPRODUCT(--(Defects!$B$2:$B$500=$A204),--(Defects!$E$2:$E$500&lt;&gt;"Closed"))))</f>
        <v/>
      </c>
      <c r="L204" s="15" t="str">
        <f>IF(COUNTA($A204:$I204)=0,"",IF($A204="","Check ID",IF(SUMPRODUCT(--($A$2:$A$500=$A204))&gt;1,"Duplicate ID",IF(OR($B204="",SUMPRODUCT(--(Processes!$A$2:$A$21=$B204))=0),"Check process",IF(NOT(ISNUMBER(E204)),"Check date",IF(E204&lt;&gt;INT(E204),"Check date",IF(NOT(OR(F204="Critical",F204="High",F204="Medium")),"Check inputs","OK")))))))</f>
        <v/>
      </c>
    </row>
    <row r="205" ht="26" customHeight="1" spans="1:12" x14ac:dyDescent="0.25">
      <c r="A205" s="12"/>
      <c r="B205" s="12"/>
      <c r="C205" s="13"/>
      <c r="D205" s="13"/>
      <c r="E205" s="14"/>
      <c r="F205" s="12"/>
      <c r="G205" s="12"/>
      <c r="H205" s="12"/>
      <c r="I205" s="12"/>
      <c r="J205" s="15" t="str">
        <f>IF($A205="","",IF(H205&lt;&gt;"",H205,IF(G205&lt;&gt;"",G205,"Not run")))</f>
        <v/>
      </c>
      <c r="K205" s="16" t="str">
        <f>IF($A205="","",IF(SUMPRODUCT(--($A$2:$A$500=$A205))&gt;1,"Check ID",SUMPRODUCT(--(Defects!$B$2:$B$500=$A205),--(Defects!$E$2:$E$500&lt;&gt;"Closed"))))</f>
        <v/>
      </c>
      <c r="L205" s="15" t="str">
        <f>IF(COUNTA($A205:$I205)=0,"",IF($A205="","Check ID",IF(SUMPRODUCT(--($A$2:$A$500=$A205))&gt;1,"Duplicate ID",IF(OR($B205="",SUMPRODUCT(--(Processes!$A$2:$A$21=$B205))=0),"Check process",IF(NOT(ISNUMBER(E205)),"Check date",IF(E205&lt;&gt;INT(E205),"Check date",IF(NOT(OR(F205="Critical",F205="High",F205="Medium")),"Check inputs","OK")))))))</f>
        <v/>
      </c>
    </row>
    <row r="206" ht="26" customHeight="1" spans="1:12" x14ac:dyDescent="0.25">
      <c r="A206" s="12"/>
      <c r="B206" s="12"/>
      <c r="C206" s="13"/>
      <c r="D206" s="13"/>
      <c r="E206" s="14"/>
      <c r="F206" s="12"/>
      <c r="G206" s="12"/>
      <c r="H206" s="12"/>
      <c r="I206" s="12"/>
      <c r="J206" s="15" t="str">
        <f>IF($A206="","",IF(H206&lt;&gt;"",H206,IF(G206&lt;&gt;"",G206,"Not run")))</f>
        <v/>
      </c>
      <c r="K206" s="16" t="str">
        <f>IF($A206="","",IF(SUMPRODUCT(--($A$2:$A$500=$A206))&gt;1,"Check ID",SUMPRODUCT(--(Defects!$B$2:$B$500=$A206),--(Defects!$E$2:$E$500&lt;&gt;"Closed"))))</f>
        <v/>
      </c>
      <c r="L206" s="15" t="str">
        <f>IF(COUNTA($A206:$I206)=0,"",IF($A206="","Check ID",IF(SUMPRODUCT(--($A$2:$A$500=$A206))&gt;1,"Duplicate ID",IF(OR($B206="",SUMPRODUCT(--(Processes!$A$2:$A$21=$B206))=0),"Check process",IF(NOT(ISNUMBER(E206)),"Check date",IF(E206&lt;&gt;INT(E206),"Check date",IF(NOT(OR(F206="Critical",F206="High",F206="Medium")),"Check inputs","OK")))))))</f>
        <v/>
      </c>
    </row>
    <row r="207" ht="26" customHeight="1" spans="1:12" x14ac:dyDescent="0.25">
      <c r="A207" s="12"/>
      <c r="B207" s="12"/>
      <c r="C207" s="13"/>
      <c r="D207" s="13"/>
      <c r="E207" s="14"/>
      <c r="F207" s="12"/>
      <c r="G207" s="12"/>
      <c r="H207" s="12"/>
      <c r="I207" s="12"/>
      <c r="J207" s="15" t="str">
        <f>IF($A207="","",IF(H207&lt;&gt;"",H207,IF(G207&lt;&gt;"",G207,"Not run")))</f>
        <v/>
      </c>
      <c r="K207" s="16" t="str">
        <f>IF($A207="","",IF(SUMPRODUCT(--($A$2:$A$500=$A207))&gt;1,"Check ID",SUMPRODUCT(--(Defects!$B$2:$B$500=$A207),--(Defects!$E$2:$E$500&lt;&gt;"Closed"))))</f>
        <v/>
      </c>
      <c r="L207" s="15" t="str">
        <f>IF(COUNTA($A207:$I207)=0,"",IF($A207="","Check ID",IF(SUMPRODUCT(--($A$2:$A$500=$A207))&gt;1,"Duplicate ID",IF(OR($B207="",SUMPRODUCT(--(Processes!$A$2:$A$21=$B207))=0),"Check process",IF(NOT(ISNUMBER(E207)),"Check date",IF(E207&lt;&gt;INT(E207),"Check date",IF(NOT(OR(F207="Critical",F207="High",F207="Medium")),"Check inputs","OK")))))))</f>
        <v/>
      </c>
    </row>
    <row r="208" ht="26" customHeight="1" spans="1:12" x14ac:dyDescent="0.25">
      <c r="A208" s="12"/>
      <c r="B208" s="12"/>
      <c r="C208" s="13"/>
      <c r="D208" s="13"/>
      <c r="E208" s="14"/>
      <c r="F208" s="12"/>
      <c r="G208" s="12"/>
      <c r="H208" s="12"/>
      <c r="I208" s="12"/>
      <c r="J208" s="15" t="str">
        <f>IF($A208="","",IF(H208&lt;&gt;"",H208,IF(G208&lt;&gt;"",G208,"Not run")))</f>
        <v/>
      </c>
      <c r="K208" s="16" t="str">
        <f>IF($A208="","",IF(SUMPRODUCT(--($A$2:$A$500=$A208))&gt;1,"Check ID",SUMPRODUCT(--(Defects!$B$2:$B$500=$A208),--(Defects!$E$2:$E$500&lt;&gt;"Closed"))))</f>
        <v/>
      </c>
      <c r="L208" s="15" t="str">
        <f>IF(COUNTA($A208:$I208)=0,"",IF($A208="","Check ID",IF(SUMPRODUCT(--($A$2:$A$500=$A208))&gt;1,"Duplicate ID",IF(OR($B208="",SUMPRODUCT(--(Processes!$A$2:$A$21=$B208))=0),"Check process",IF(NOT(ISNUMBER(E208)),"Check date",IF(E208&lt;&gt;INT(E208),"Check date",IF(NOT(OR(F208="Critical",F208="High",F208="Medium")),"Check inputs","OK")))))))</f>
        <v/>
      </c>
    </row>
    <row r="209" ht="26" customHeight="1" spans="1:12" x14ac:dyDescent="0.25">
      <c r="A209" s="12"/>
      <c r="B209" s="12"/>
      <c r="C209" s="13"/>
      <c r="D209" s="13"/>
      <c r="E209" s="14"/>
      <c r="F209" s="12"/>
      <c r="G209" s="12"/>
      <c r="H209" s="12"/>
      <c r="I209" s="12"/>
      <c r="J209" s="15" t="str">
        <f>IF($A209="","",IF(H209&lt;&gt;"",H209,IF(G209&lt;&gt;"",G209,"Not run")))</f>
        <v/>
      </c>
      <c r="K209" s="16" t="str">
        <f>IF($A209="","",IF(SUMPRODUCT(--($A$2:$A$500=$A209))&gt;1,"Check ID",SUMPRODUCT(--(Defects!$B$2:$B$500=$A209),--(Defects!$E$2:$E$500&lt;&gt;"Closed"))))</f>
        <v/>
      </c>
      <c r="L209" s="15" t="str">
        <f>IF(COUNTA($A209:$I209)=0,"",IF($A209="","Check ID",IF(SUMPRODUCT(--($A$2:$A$500=$A209))&gt;1,"Duplicate ID",IF(OR($B209="",SUMPRODUCT(--(Processes!$A$2:$A$21=$B209))=0),"Check process",IF(NOT(ISNUMBER(E209)),"Check date",IF(E209&lt;&gt;INT(E209),"Check date",IF(NOT(OR(F209="Critical",F209="High",F209="Medium")),"Check inputs","OK")))))))</f>
        <v/>
      </c>
    </row>
    <row r="210" ht="26" customHeight="1" spans="1:12" x14ac:dyDescent="0.25">
      <c r="A210" s="12"/>
      <c r="B210" s="12"/>
      <c r="C210" s="13"/>
      <c r="D210" s="13"/>
      <c r="E210" s="14"/>
      <c r="F210" s="12"/>
      <c r="G210" s="12"/>
      <c r="H210" s="12"/>
      <c r="I210" s="12"/>
      <c r="J210" s="15" t="str">
        <f>IF($A210="","",IF(H210&lt;&gt;"",H210,IF(G210&lt;&gt;"",G210,"Not run")))</f>
        <v/>
      </c>
      <c r="K210" s="16" t="str">
        <f>IF($A210="","",IF(SUMPRODUCT(--($A$2:$A$500=$A210))&gt;1,"Check ID",SUMPRODUCT(--(Defects!$B$2:$B$500=$A210),--(Defects!$E$2:$E$500&lt;&gt;"Closed"))))</f>
        <v/>
      </c>
      <c r="L210" s="15" t="str">
        <f>IF(COUNTA($A210:$I210)=0,"",IF($A210="","Check ID",IF(SUMPRODUCT(--($A$2:$A$500=$A210))&gt;1,"Duplicate ID",IF(OR($B210="",SUMPRODUCT(--(Processes!$A$2:$A$21=$B210))=0),"Check process",IF(NOT(ISNUMBER(E210)),"Check date",IF(E210&lt;&gt;INT(E210),"Check date",IF(NOT(OR(F210="Critical",F210="High",F210="Medium")),"Check inputs","OK")))))))</f>
        <v/>
      </c>
    </row>
    <row r="211" ht="26" customHeight="1" spans="1:12" x14ac:dyDescent="0.25">
      <c r="A211" s="12"/>
      <c r="B211" s="12"/>
      <c r="C211" s="13"/>
      <c r="D211" s="13"/>
      <c r="E211" s="14"/>
      <c r="F211" s="12"/>
      <c r="G211" s="12"/>
      <c r="H211" s="12"/>
      <c r="I211" s="12"/>
      <c r="J211" s="15" t="str">
        <f>IF($A211="","",IF(H211&lt;&gt;"",H211,IF(G211&lt;&gt;"",G211,"Not run")))</f>
        <v/>
      </c>
      <c r="K211" s="16" t="str">
        <f>IF($A211="","",IF(SUMPRODUCT(--($A$2:$A$500=$A211))&gt;1,"Check ID",SUMPRODUCT(--(Defects!$B$2:$B$500=$A211),--(Defects!$E$2:$E$500&lt;&gt;"Closed"))))</f>
        <v/>
      </c>
      <c r="L211" s="15" t="str">
        <f>IF(COUNTA($A211:$I211)=0,"",IF($A211="","Check ID",IF(SUMPRODUCT(--($A$2:$A$500=$A211))&gt;1,"Duplicate ID",IF(OR($B211="",SUMPRODUCT(--(Processes!$A$2:$A$21=$B211))=0),"Check process",IF(NOT(ISNUMBER(E211)),"Check date",IF(E211&lt;&gt;INT(E211),"Check date",IF(NOT(OR(F211="Critical",F211="High",F211="Medium")),"Check inputs","OK")))))))</f>
        <v/>
      </c>
    </row>
    <row r="212" ht="26" customHeight="1" spans="1:12" x14ac:dyDescent="0.25">
      <c r="A212" s="12"/>
      <c r="B212" s="12"/>
      <c r="C212" s="13"/>
      <c r="D212" s="13"/>
      <c r="E212" s="14"/>
      <c r="F212" s="12"/>
      <c r="G212" s="12"/>
      <c r="H212" s="12"/>
      <c r="I212" s="12"/>
      <c r="J212" s="15" t="str">
        <f>IF($A212="","",IF(H212&lt;&gt;"",H212,IF(G212&lt;&gt;"",G212,"Not run")))</f>
        <v/>
      </c>
      <c r="K212" s="16" t="str">
        <f>IF($A212="","",IF(SUMPRODUCT(--($A$2:$A$500=$A212))&gt;1,"Check ID",SUMPRODUCT(--(Defects!$B$2:$B$500=$A212),--(Defects!$E$2:$E$500&lt;&gt;"Closed"))))</f>
        <v/>
      </c>
      <c r="L212" s="15" t="str">
        <f>IF(COUNTA($A212:$I212)=0,"",IF($A212="","Check ID",IF(SUMPRODUCT(--($A$2:$A$500=$A212))&gt;1,"Duplicate ID",IF(OR($B212="",SUMPRODUCT(--(Processes!$A$2:$A$21=$B212))=0),"Check process",IF(NOT(ISNUMBER(E212)),"Check date",IF(E212&lt;&gt;INT(E212),"Check date",IF(NOT(OR(F212="Critical",F212="High",F212="Medium")),"Check inputs","OK")))))))</f>
        <v/>
      </c>
    </row>
    <row r="213" ht="26" customHeight="1" spans="1:12" x14ac:dyDescent="0.25">
      <c r="A213" s="12"/>
      <c r="B213" s="12"/>
      <c r="C213" s="13"/>
      <c r="D213" s="13"/>
      <c r="E213" s="14"/>
      <c r="F213" s="12"/>
      <c r="G213" s="12"/>
      <c r="H213" s="12"/>
      <c r="I213" s="12"/>
      <c r="J213" s="15" t="str">
        <f>IF($A213="","",IF(H213&lt;&gt;"",H213,IF(G213&lt;&gt;"",G213,"Not run")))</f>
        <v/>
      </c>
      <c r="K213" s="16" t="str">
        <f>IF($A213="","",IF(SUMPRODUCT(--($A$2:$A$500=$A213))&gt;1,"Check ID",SUMPRODUCT(--(Defects!$B$2:$B$500=$A213),--(Defects!$E$2:$E$500&lt;&gt;"Closed"))))</f>
        <v/>
      </c>
      <c r="L213" s="15" t="str">
        <f>IF(COUNTA($A213:$I213)=0,"",IF($A213="","Check ID",IF(SUMPRODUCT(--($A$2:$A$500=$A213))&gt;1,"Duplicate ID",IF(OR($B213="",SUMPRODUCT(--(Processes!$A$2:$A$21=$B213))=0),"Check process",IF(NOT(ISNUMBER(E213)),"Check date",IF(E213&lt;&gt;INT(E213),"Check date",IF(NOT(OR(F213="Critical",F213="High",F213="Medium")),"Check inputs","OK")))))))</f>
        <v/>
      </c>
    </row>
    <row r="214" ht="26" customHeight="1" spans="1:12" x14ac:dyDescent="0.25">
      <c r="A214" s="12"/>
      <c r="B214" s="12"/>
      <c r="C214" s="13"/>
      <c r="D214" s="13"/>
      <c r="E214" s="14"/>
      <c r="F214" s="12"/>
      <c r="G214" s="12"/>
      <c r="H214" s="12"/>
      <c r="I214" s="12"/>
      <c r="J214" s="15" t="str">
        <f>IF($A214="","",IF(H214&lt;&gt;"",H214,IF(G214&lt;&gt;"",G214,"Not run")))</f>
        <v/>
      </c>
      <c r="K214" s="16" t="str">
        <f>IF($A214="","",IF(SUMPRODUCT(--($A$2:$A$500=$A214))&gt;1,"Check ID",SUMPRODUCT(--(Defects!$B$2:$B$500=$A214),--(Defects!$E$2:$E$500&lt;&gt;"Closed"))))</f>
        <v/>
      </c>
      <c r="L214" s="15" t="str">
        <f>IF(COUNTA($A214:$I214)=0,"",IF($A214="","Check ID",IF(SUMPRODUCT(--($A$2:$A$500=$A214))&gt;1,"Duplicate ID",IF(OR($B214="",SUMPRODUCT(--(Processes!$A$2:$A$21=$B214))=0),"Check process",IF(NOT(ISNUMBER(E214)),"Check date",IF(E214&lt;&gt;INT(E214),"Check date",IF(NOT(OR(F214="Critical",F214="High",F214="Medium")),"Check inputs","OK")))))))</f>
        <v/>
      </c>
    </row>
    <row r="215" ht="26" customHeight="1" spans="1:12" x14ac:dyDescent="0.25">
      <c r="A215" s="12"/>
      <c r="B215" s="12"/>
      <c r="C215" s="13"/>
      <c r="D215" s="13"/>
      <c r="E215" s="14"/>
      <c r="F215" s="12"/>
      <c r="G215" s="12"/>
      <c r="H215" s="12"/>
      <c r="I215" s="12"/>
      <c r="J215" s="15" t="str">
        <f>IF($A215="","",IF(H215&lt;&gt;"",H215,IF(G215&lt;&gt;"",G215,"Not run")))</f>
        <v/>
      </c>
      <c r="K215" s="16" t="str">
        <f>IF($A215="","",IF(SUMPRODUCT(--($A$2:$A$500=$A215))&gt;1,"Check ID",SUMPRODUCT(--(Defects!$B$2:$B$500=$A215),--(Defects!$E$2:$E$500&lt;&gt;"Closed"))))</f>
        <v/>
      </c>
      <c r="L215" s="15" t="str">
        <f>IF(COUNTA($A215:$I215)=0,"",IF($A215="","Check ID",IF(SUMPRODUCT(--($A$2:$A$500=$A215))&gt;1,"Duplicate ID",IF(OR($B215="",SUMPRODUCT(--(Processes!$A$2:$A$21=$B215))=0),"Check process",IF(NOT(ISNUMBER(E215)),"Check date",IF(E215&lt;&gt;INT(E215),"Check date",IF(NOT(OR(F215="Critical",F215="High",F215="Medium")),"Check inputs","OK")))))))</f>
        <v/>
      </c>
    </row>
    <row r="216" ht="26" customHeight="1" spans="1:12" x14ac:dyDescent="0.25">
      <c r="A216" s="12"/>
      <c r="B216" s="12"/>
      <c r="C216" s="13"/>
      <c r="D216" s="13"/>
      <c r="E216" s="14"/>
      <c r="F216" s="12"/>
      <c r="G216" s="12"/>
      <c r="H216" s="12"/>
      <c r="I216" s="12"/>
      <c r="J216" s="15" t="str">
        <f>IF($A216="","",IF(H216&lt;&gt;"",H216,IF(G216&lt;&gt;"",G216,"Not run")))</f>
        <v/>
      </c>
      <c r="K216" s="16" t="str">
        <f>IF($A216="","",IF(SUMPRODUCT(--($A$2:$A$500=$A216))&gt;1,"Check ID",SUMPRODUCT(--(Defects!$B$2:$B$500=$A216),--(Defects!$E$2:$E$500&lt;&gt;"Closed"))))</f>
        <v/>
      </c>
      <c r="L216" s="15" t="str">
        <f>IF(COUNTA($A216:$I216)=0,"",IF($A216="","Check ID",IF(SUMPRODUCT(--($A$2:$A$500=$A216))&gt;1,"Duplicate ID",IF(OR($B216="",SUMPRODUCT(--(Processes!$A$2:$A$21=$B216))=0),"Check process",IF(NOT(ISNUMBER(E216)),"Check date",IF(E216&lt;&gt;INT(E216),"Check date",IF(NOT(OR(F216="Critical",F216="High",F216="Medium")),"Check inputs","OK")))))))</f>
        <v/>
      </c>
    </row>
    <row r="217" ht="26" customHeight="1" spans="1:12" x14ac:dyDescent="0.25">
      <c r="A217" s="12"/>
      <c r="B217" s="12"/>
      <c r="C217" s="13"/>
      <c r="D217" s="13"/>
      <c r="E217" s="14"/>
      <c r="F217" s="12"/>
      <c r="G217" s="12"/>
      <c r="H217" s="12"/>
      <c r="I217" s="12"/>
      <c r="J217" s="15" t="str">
        <f>IF($A217="","",IF(H217&lt;&gt;"",H217,IF(G217&lt;&gt;"",G217,"Not run")))</f>
        <v/>
      </c>
      <c r="K217" s="16" t="str">
        <f>IF($A217="","",IF(SUMPRODUCT(--($A$2:$A$500=$A217))&gt;1,"Check ID",SUMPRODUCT(--(Defects!$B$2:$B$500=$A217),--(Defects!$E$2:$E$500&lt;&gt;"Closed"))))</f>
        <v/>
      </c>
      <c r="L217" s="15" t="str">
        <f>IF(COUNTA($A217:$I217)=0,"",IF($A217="","Check ID",IF(SUMPRODUCT(--($A$2:$A$500=$A217))&gt;1,"Duplicate ID",IF(OR($B217="",SUMPRODUCT(--(Processes!$A$2:$A$21=$B217))=0),"Check process",IF(NOT(ISNUMBER(E217)),"Check date",IF(E217&lt;&gt;INT(E217),"Check date",IF(NOT(OR(F217="Critical",F217="High",F217="Medium")),"Check inputs","OK")))))))</f>
        <v/>
      </c>
    </row>
    <row r="218" ht="26" customHeight="1" spans="1:12" x14ac:dyDescent="0.25">
      <c r="A218" s="12"/>
      <c r="B218" s="12"/>
      <c r="C218" s="13"/>
      <c r="D218" s="13"/>
      <c r="E218" s="14"/>
      <c r="F218" s="12"/>
      <c r="G218" s="12"/>
      <c r="H218" s="12"/>
      <c r="I218" s="12"/>
      <c r="J218" s="15" t="str">
        <f>IF($A218="","",IF(H218&lt;&gt;"",H218,IF(G218&lt;&gt;"",G218,"Not run")))</f>
        <v/>
      </c>
      <c r="K218" s="16" t="str">
        <f>IF($A218="","",IF(SUMPRODUCT(--($A$2:$A$500=$A218))&gt;1,"Check ID",SUMPRODUCT(--(Defects!$B$2:$B$500=$A218),--(Defects!$E$2:$E$500&lt;&gt;"Closed"))))</f>
        <v/>
      </c>
      <c r="L218" s="15" t="str">
        <f>IF(COUNTA($A218:$I218)=0,"",IF($A218="","Check ID",IF(SUMPRODUCT(--($A$2:$A$500=$A218))&gt;1,"Duplicate ID",IF(OR($B218="",SUMPRODUCT(--(Processes!$A$2:$A$21=$B218))=0),"Check process",IF(NOT(ISNUMBER(E218)),"Check date",IF(E218&lt;&gt;INT(E218),"Check date",IF(NOT(OR(F218="Critical",F218="High",F218="Medium")),"Check inputs","OK")))))))</f>
        <v/>
      </c>
    </row>
    <row r="219" ht="26" customHeight="1" spans="1:12" x14ac:dyDescent="0.25">
      <c r="A219" s="12"/>
      <c r="B219" s="12"/>
      <c r="C219" s="13"/>
      <c r="D219" s="13"/>
      <c r="E219" s="14"/>
      <c r="F219" s="12"/>
      <c r="G219" s="12"/>
      <c r="H219" s="12"/>
      <c r="I219" s="12"/>
      <c r="J219" s="15" t="str">
        <f>IF($A219="","",IF(H219&lt;&gt;"",H219,IF(G219&lt;&gt;"",G219,"Not run")))</f>
        <v/>
      </c>
      <c r="K219" s="16" t="str">
        <f>IF($A219="","",IF(SUMPRODUCT(--($A$2:$A$500=$A219))&gt;1,"Check ID",SUMPRODUCT(--(Defects!$B$2:$B$500=$A219),--(Defects!$E$2:$E$500&lt;&gt;"Closed"))))</f>
        <v/>
      </c>
      <c r="L219" s="15" t="str">
        <f>IF(COUNTA($A219:$I219)=0,"",IF($A219="","Check ID",IF(SUMPRODUCT(--($A$2:$A$500=$A219))&gt;1,"Duplicate ID",IF(OR($B219="",SUMPRODUCT(--(Processes!$A$2:$A$21=$B219))=0),"Check process",IF(NOT(ISNUMBER(E219)),"Check date",IF(E219&lt;&gt;INT(E219),"Check date",IF(NOT(OR(F219="Critical",F219="High",F219="Medium")),"Check inputs","OK")))))))</f>
        <v/>
      </c>
    </row>
    <row r="220" ht="26" customHeight="1" spans="1:12" x14ac:dyDescent="0.25">
      <c r="A220" s="12"/>
      <c r="B220" s="12"/>
      <c r="C220" s="13"/>
      <c r="D220" s="13"/>
      <c r="E220" s="14"/>
      <c r="F220" s="12"/>
      <c r="G220" s="12"/>
      <c r="H220" s="12"/>
      <c r="I220" s="12"/>
      <c r="J220" s="15" t="str">
        <f>IF($A220="","",IF(H220&lt;&gt;"",H220,IF(G220&lt;&gt;"",G220,"Not run")))</f>
        <v/>
      </c>
      <c r="K220" s="16" t="str">
        <f>IF($A220="","",IF(SUMPRODUCT(--($A$2:$A$500=$A220))&gt;1,"Check ID",SUMPRODUCT(--(Defects!$B$2:$B$500=$A220),--(Defects!$E$2:$E$500&lt;&gt;"Closed"))))</f>
        <v/>
      </c>
      <c r="L220" s="15" t="str">
        <f>IF(COUNTA($A220:$I220)=0,"",IF($A220="","Check ID",IF(SUMPRODUCT(--($A$2:$A$500=$A220))&gt;1,"Duplicate ID",IF(OR($B220="",SUMPRODUCT(--(Processes!$A$2:$A$21=$B220))=0),"Check process",IF(NOT(ISNUMBER(E220)),"Check date",IF(E220&lt;&gt;INT(E220),"Check date",IF(NOT(OR(F220="Critical",F220="High",F220="Medium")),"Check inputs","OK")))))))</f>
        <v/>
      </c>
    </row>
    <row r="221" ht="26" customHeight="1" spans="1:12" x14ac:dyDescent="0.25">
      <c r="A221" s="12"/>
      <c r="B221" s="12"/>
      <c r="C221" s="13"/>
      <c r="D221" s="13"/>
      <c r="E221" s="14"/>
      <c r="F221" s="12"/>
      <c r="G221" s="12"/>
      <c r="H221" s="12"/>
      <c r="I221" s="12"/>
      <c r="J221" s="15" t="str">
        <f>IF($A221="","",IF(H221&lt;&gt;"",H221,IF(G221&lt;&gt;"",G221,"Not run")))</f>
        <v/>
      </c>
      <c r="K221" s="16" t="str">
        <f>IF($A221="","",IF(SUMPRODUCT(--($A$2:$A$500=$A221))&gt;1,"Check ID",SUMPRODUCT(--(Defects!$B$2:$B$500=$A221),--(Defects!$E$2:$E$500&lt;&gt;"Closed"))))</f>
        <v/>
      </c>
      <c r="L221" s="15" t="str">
        <f>IF(COUNTA($A221:$I221)=0,"",IF($A221="","Check ID",IF(SUMPRODUCT(--($A$2:$A$500=$A221))&gt;1,"Duplicate ID",IF(OR($B221="",SUMPRODUCT(--(Processes!$A$2:$A$21=$B221))=0),"Check process",IF(NOT(ISNUMBER(E221)),"Check date",IF(E221&lt;&gt;INT(E221),"Check date",IF(NOT(OR(F221="Critical",F221="High",F221="Medium")),"Check inputs","OK")))))))</f>
        <v/>
      </c>
    </row>
    <row r="222" ht="26" customHeight="1" spans="1:12" x14ac:dyDescent="0.25">
      <c r="A222" s="12"/>
      <c r="B222" s="12"/>
      <c r="C222" s="13"/>
      <c r="D222" s="13"/>
      <c r="E222" s="14"/>
      <c r="F222" s="12"/>
      <c r="G222" s="12"/>
      <c r="H222" s="12"/>
      <c r="I222" s="12"/>
      <c r="J222" s="15" t="str">
        <f>IF($A222="","",IF(H222&lt;&gt;"",H222,IF(G222&lt;&gt;"",G222,"Not run")))</f>
        <v/>
      </c>
      <c r="K222" s="16" t="str">
        <f>IF($A222="","",IF(SUMPRODUCT(--($A$2:$A$500=$A222))&gt;1,"Check ID",SUMPRODUCT(--(Defects!$B$2:$B$500=$A222),--(Defects!$E$2:$E$500&lt;&gt;"Closed"))))</f>
        <v/>
      </c>
      <c r="L222" s="15" t="str">
        <f>IF(COUNTA($A222:$I222)=0,"",IF($A222="","Check ID",IF(SUMPRODUCT(--($A$2:$A$500=$A222))&gt;1,"Duplicate ID",IF(OR($B222="",SUMPRODUCT(--(Processes!$A$2:$A$21=$B222))=0),"Check process",IF(NOT(ISNUMBER(E222)),"Check date",IF(E222&lt;&gt;INT(E222),"Check date",IF(NOT(OR(F222="Critical",F222="High",F222="Medium")),"Check inputs","OK")))))))</f>
        <v/>
      </c>
    </row>
    <row r="223" ht="26" customHeight="1" spans="1:12" x14ac:dyDescent="0.25">
      <c r="A223" s="12"/>
      <c r="B223" s="12"/>
      <c r="C223" s="13"/>
      <c r="D223" s="13"/>
      <c r="E223" s="14"/>
      <c r="F223" s="12"/>
      <c r="G223" s="12"/>
      <c r="H223" s="12"/>
      <c r="I223" s="12"/>
      <c r="J223" s="15" t="str">
        <f>IF($A223="","",IF(H223&lt;&gt;"",H223,IF(G223&lt;&gt;"",G223,"Not run")))</f>
        <v/>
      </c>
      <c r="K223" s="16" t="str">
        <f>IF($A223="","",IF(SUMPRODUCT(--($A$2:$A$500=$A223))&gt;1,"Check ID",SUMPRODUCT(--(Defects!$B$2:$B$500=$A223),--(Defects!$E$2:$E$500&lt;&gt;"Closed"))))</f>
        <v/>
      </c>
      <c r="L223" s="15" t="str">
        <f>IF(COUNTA($A223:$I223)=0,"",IF($A223="","Check ID",IF(SUMPRODUCT(--($A$2:$A$500=$A223))&gt;1,"Duplicate ID",IF(OR($B223="",SUMPRODUCT(--(Processes!$A$2:$A$21=$B223))=0),"Check process",IF(NOT(ISNUMBER(E223)),"Check date",IF(E223&lt;&gt;INT(E223),"Check date",IF(NOT(OR(F223="Critical",F223="High",F223="Medium")),"Check inputs","OK")))))))</f>
        <v/>
      </c>
    </row>
    <row r="224" ht="26" customHeight="1" spans="1:12" x14ac:dyDescent="0.25">
      <c r="A224" s="12"/>
      <c r="B224" s="12"/>
      <c r="C224" s="13"/>
      <c r="D224" s="13"/>
      <c r="E224" s="14"/>
      <c r="F224" s="12"/>
      <c r="G224" s="12"/>
      <c r="H224" s="12"/>
      <c r="I224" s="12"/>
      <c r="J224" s="15" t="str">
        <f>IF($A224="","",IF(H224&lt;&gt;"",H224,IF(G224&lt;&gt;"",G224,"Not run")))</f>
        <v/>
      </c>
      <c r="K224" s="16" t="str">
        <f>IF($A224="","",IF(SUMPRODUCT(--($A$2:$A$500=$A224))&gt;1,"Check ID",SUMPRODUCT(--(Defects!$B$2:$B$500=$A224),--(Defects!$E$2:$E$500&lt;&gt;"Closed"))))</f>
        <v/>
      </c>
      <c r="L224" s="15" t="str">
        <f>IF(COUNTA($A224:$I224)=0,"",IF($A224="","Check ID",IF(SUMPRODUCT(--($A$2:$A$500=$A224))&gt;1,"Duplicate ID",IF(OR($B224="",SUMPRODUCT(--(Processes!$A$2:$A$21=$B224))=0),"Check process",IF(NOT(ISNUMBER(E224)),"Check date",IF(E224&lt;&gt;INT(E224),"Check date",IF(NOT(OR(F224="Critical",F224="High",F224="Medium")),"Check inputs","OK")))))))</f>
        <v/>
      </c>
    </row>
    <row r="225" ht="26" customHeight="1" spans="1:12" x14ac:dyDescent="0.25">
      <c r="A225" s="12"/>
      <c r="B225" s="12"/>
      <c r="C225" s="13"/>
      <c r="D225" s="13"/>
      <c r="E225" s="14"/>
      <c r="F225" s="12"/>
      <c r="G225" s="12"/>
      <c r="H225" s="12"/>
      <c r="I225" s="12"/>
      <c r="J225" s="15" t="str">
        <f>IF($A225="","",IF(H225&lt;&gt;"",H225,IF(G225&lt;&gt;"",G225,"Not run")))</f>
        <v/>
      </c>
      <c r="K225" s="16" t="str">
        <f>IF($A225="","",IF(SUMPRODUCT(--($A$2:$A$500=$A225))&gt;1,"Check ID",SUMPRODUCT(--(Defects!$B$2:$B$500=$A225),--(Defects!$E$2:$E$500&lt;&gt;"Closed"))))</f>
        <v/>
      </c>
      <c r="L225" s="15" t="str">
        <f>IF(COUNTA($A225:$I225)=0,"",IF($A225="","Check ID",IF(SUMPRODUCT(--($A$2:$A$500=$A225))&gt;1,"Duplicate ID",IF(OR($B225="",SUMPRODUCT(--(Processes!$A$2:$A$21=$B225))=0),"Check process",IF(NOT(ISNUMBER(E225)),"Check date",IF(E225&lt;&gt;INT(E225),"Check date",IF(NOT(OR(F225="Critical",F225="High",F225="Medium")),"Check inputs","OK")))))))</f>
        <v/>
      </c>
    </row>
    <row r="226" ht="26" customHeight="1" spans="1:12" x14ac:dyDescent="0.25">
      <c r="A226" s="12"/>
      <c r="B226" s="12"/>
      <c r="C226" s="13"/>
      <c r="D226" s="13"/>
      <c r="E226" s="14"/>
      <c r="F226" s="12"/>
      <c r="G226" s="12"/>
      <c r="H226" s="12"/>
      <c r="I226" s="12"/>
      <c r="J226" s="15" t="str">
        <f>IF($A226="","",IF(H226&lt;&gt;"",H226,IF(G226&lt;&gt;"",G226,"Not run")))</f>
        <v/>
      </c>
      <c r="K226" s="16" t="str">
        <f>IF($A226="","",IF(SUMPRODUCT(--($A$2:$A$500=$A226))&gt;1,"Check ID",SUMPRODUCT(--(Defects!$B$2:$B$500=$A226),--(Defects!$E$2:$E$500&lt;&gt;"Closed"))))</f>
        <v/>
      </c>
      <c r="L226" s="15" t="str">
        <f>IF(COUNTA($A226:$I226)=0,"",IF($A226="","Check ID",IF(SUMPRODUCT(--($A$2:$A$500=$A226))&gt;1,"Duplicate ID",IF(OR($B226="",SUMPRODUCT(--(Processes!$A$2:$A$21=$B226))=0),"Check process",IF(NOT(ISNUMBER(E226)),"Check date",IF(E226&lt;&gt;INT(E226),"Check date",IF(NOT(OR(F226="Critical",F226="High",F226="Medium")),"Check inputs","OK")))))))</f>
        <v/>
      </c>
    </row>
    <row r="227" ht="26" customHeight="1" spans="1:12" x14ac:dyDescent="0.25">
      <c r="A227" s="12"/>
      <c r="B227" s="12"/>
      <c r="C227" s="13"/>
      <c r="D227" s="13"/>
      <c r="E227" s="14"/>
      <c r="F227" s="12"/>
      <c r="G227" s="12"/>
      <c r="H227" s="12"/>
      <c r="I227" s="12"/>
      <c r="J227" s="15" t="str">
        <f>IF($A227="","",IF(H227&lt;&gt;"",H227,IF(G227&lt;&gt;"",G227,"Not run")))</f>
        <v/>
      </c>
      <c r="K227" s="16" t="str">
        <f>IF($A227="","",IF(SUMPRODUCT(--($A$2:$A$500=$A227))&gt;1,"Check ID",SUMPRODUCT(--(Defects!$B$2:$B$500=$A227),--(Defects!$E$2:$E$500&lt;&gt;"Closed"))))</f>
        <v/>
      </c>
      <c r="L227" s="15" t="str">
        <f>IF(COUNTA($A227:$I227)=0,"",IF($A227="","Check ID",IF(SUMPRODUCT(--($A$2:$A$500=$A227))&gt;1,"Duplicate ID",IF(OR($B227="",SUMPRODUCT(--(Processes!$A$2:$A$21=$B227))=0),"Check process",IF(NOT(ISNUMBER(E227)),"Check date",IF(E227&lt;&gt;INT(E227),"Check date",IF(NOT(OR(F227="Critical",F227="High",F227="Medium")),"Check inputs","OK")))))))</f>
        <v/>
      </c>
    </row>
    <row r="228" ht="26" customHeight="1" spans="1:12" x14ac:dyDescent="0.25">
      <c r="A228" s="12"/>
      <c r="B228" s="12"/>
      <c r="C228" s="13"/>
      <c r="D228" s="13"/>
      <c r="E228" s="14"/>
      <c r="F228" s="12"/>
      <c r="G228" s="12"/>
      <c r="H228" s="12"/>
      <c r="I228" s="12"/>
      <c r="J228" s="15" t="str">
        <f>IF($A228="","",IF(H228&lt;&gt;"",H228,IF(G228&lt;&gt;"",G228,"Not run")))</f>
        <v/>
      </c>
      <c r="K228" s="16" t="str">
        <f>IF($A228="","",IF(SUMPRODUCT(--($A$2:$A$500=$A228))&gt;1,"Check ID",SUMPRODUCT(--(Defects!$B$2:$B$500=$A228),--(Defects!$E$2:$E$500&lt;&gt;"Closed"))))</f>
        <v/>
      </c>
      <c r="L228" s="15" t="str">
        <f>IF(COUNTA($A228:$I228)=0,"",IF($A228="","Check ID",IF(SUMPRODUCT(--($A$2:$A$500=$A228))&gt;1,"Duplicate ID",IF(OR($B228="",SUMPRODUCT(--(Processes!$A$2:$A$21=$B228))=0),"Check process",IF(NOT(ISNUMBER(E228)),"Check date",IF(E228&lt;&gt;INT(E228),"Check date",IF(NOT(OR(F228="Critical",F228="High",F228="Medium")),"Check inputs","OK")))))))</f>
        <v/>
      </c>
    </row>
    <row r="229" ht="26" customHeight="1" spans="1:12" x14ac:dyDescent="0.25">
      <c r="A229" s="12"/>
      <c r="B229" s="12"/>
      <c r="C229" s="13"/>
      <c r="D229" s="13"/>
      <c r="E229" s="14"/>
      <c r="F229" s="12"/>
      <c r="G229" s="12"/>
      <c r="H229" s="12"/>
      <c r="I229" s="12"/>
      <c r="J229" s="15" t="str">
        <f>IF($A229="","",IF(H229&lt;&gt;"",H229,IF(G229&lt;&gt;"",G229,"Not run")))</f>
        <v/>
      </c>
      <c r="K229" s="16" t="str">
        <f>IF($A229="","",IF(SUMPRODUCT(--($A$2:$A$500=$A229))&gt;1,"Check ID",SUMPRODUCT(--(Defects!$B$2:$B$500=$A229),--(Defects!$E$2:$E$500&lt;&gt;"Closed"))))</f>
        <v/>
      </c>
      <c r="L229" s="15" t="str">
        <f>IF(COUNTA($A229:$I229)=0,"",IF($A229="","Check ID",IF(SUMPRODUCT(--($A$2:$A$500=$A229))&gt;1,"Duplicate ID",IF(OR($B229="",SUMPRODUCT(--(Processes!$A$2:$A$21=$B229))=0),"Check process",IF(NOT(ISNUMBER(E229)),"Check date",IF(E229&lt;&gt;INT(E229),"Check date",IF(NOT(OR(F229="Critical",F229="High",F229="Medium")),"Check inputs","OK")))))))</f>
        <v/>
      </c>
    </row>
    <row r="230" ht="26" customHeight="1" spans="1:12" x14ac:dyDescent="0.25">
      <c r="A230" s="12"/>
      <c r="B230" s="12"/>
      <c r="C230" s="13"/>
      <c r="D230" s="13"/>
      <c r="E230" s="14"/>
      <c r="F230" s="12"/>
      <c r="G230" s="12"/>
      <c r="H230" s="12"/>
      <c r="I230" s="12"/>
      <c r="J230" s="15" t="str">
        <f>IF($A230="","",IF(H230&lt;&gt;"",H230,IF(G230&lt;&gt;"",G230,"Not run")))</f>
        <v/>
      </c>
      <c r="K230" s="16" t="str">
        <f>IF($A230="","",IF(SUMPRODUCT(--($A$2:$A$500=$A230))&gt;1,"Check ID",SUMPRODUCT(--(Defects!$B$2:$B$500=$A230),--(Defects!$E$2:$E$500&lt;&gt;"Closed"))))</f>
        <v/>
      </c>
      <c r="L230" s="15" t="str">
        <f>IF(COUNTA($A230:$I230)=0,"",IF($A230="","Check ID",IF(SUMPRODUCT(--($A$2:$A$500=$A230))&gt;1,"Duplicate ID",IF(OR($B230="",SUMPRODUCT(--(Processes!$A$2:$A$21=$B230))=0),"Check process",IF(NOT(ISNUMBER(E230)),"Check date",IF(E230&lt;&gt;INT(E230),"Check date",IF(NOT(OR(F230="Critical",F230="High",F230="Medium")),"Check inputs","OK")))))))</f>
        <v/>
      </c>
    </row>
    <row r="231" ht="26" customHeight="1" spans="1:12" x14ac:dyDescent="0.25">
      <c r="A231" s="12"/>
      <c r="B231" s="12"/>
      <c r="C231" s="13"/>
      <c r="D231" s="13"/>
      <c r="E231" s="14"/>
      <c r="F231" s="12"/>
      <c r="G231" s="12"/>
      <c r="H231" s="12"/>
      <c r="I231" s="12"/>
      <c r="J231" s="15" t="str">
        <f>IF($A231="","",IF(H231&lt;&gt;"",H231,IF(G231&lt;&gt;"",G231,"Not run")))</f>
        <v/>
      </c>
      <c r="K231" s="16" t="str">
        <f>IF($A231="","",IF(SUMPRODUCT(--($A$2:$A$500=$A231))&gt;1,"Check ID",SUMPRODUCT(--(Defects!$B$2:$B$500=$A231),--(Defects!$E$2:$E$500&lt;&gt;"Closed"))))</f>
        <v/>
      </c>
      <c r="L231" s="15" t="str">
        <f>IF(COUNTA($A231:$I231)=0,"",IF($A231="","Check ID",IF(SUMPRODUCT(--($A$2:$A$500=$A231))&gt;1,"Duplicate ID",IF(OR($B231="",SUMPRODUCT(--(Processes!$A$2:$A$21=$B231))=0),"Check process",IF(NOT(ISNUMBER(E231)),"Check date",IF(E231&lt;&gt;INT(E231),"Check date",IF(NOT(OR(F231="Critical",F231="High",F231="Medium")),"Check inputs","OK")))))))</f>
        <v/>
      </c>
    </row>
    <row r="232" ht="26" customHeight="1" spans="1:12" x14ac:dyDescent="0.25">
      <c r="A232" s="12"/>
      <c r="B232" s="12"/>
      <c r="C232" s="13"/>
      <c r="D232" s="13"/>
      <c r="E232" s="14"/>
      <c r="F232" s="12"/>
      <c r="G232" s="12"/>
      <c r="H232" s="12"/>
      <c r="I232" s="12"/>
      <c r="J232" s="15" t="str">
        <f>IF($A232="","",IF(H232&lt;&gt;"",H232,IF(G232&lt;&gt;"",G232,"Not run")))</f>
        <v/>
      </c>
      <c r="K232" s="16" t="str">
        <f>IF($A232="","",IF(SUMPRODUCT(--($A$2:$A$500=$A232))&gt;1,"Check ID",SUMPRODUCT(--(Defects!$B$2:$B$500=$A232),--(Defects!$E$2:$E$500&lt;&gt;"Closed"))))</f>
        <v/>
      </c>
      <c r="L232" s="15" t="str">
        <f>IF(COUNTA($A232:$I232)=0,"",IF($A232="","Check ID",IF(SUMPRODUCT(--($A$2:$A$500=$A232))&gt;1,"Duplicate ID",IF(OR($B232="",SUMPRODUCT(--(Processes!$A$2:$A$21=$B232))=0),"Check process",IF(NOT(ISNUMBER(E232)),"Check date",IF(E232&lt;&gt;INT(E232),"Check date",IF(NOT(OR(F232="Critical",F232="High",F232="Medium")),"Check inputs","OK")))))))</f>
        <v/>
      </c>
    </row>
    <row r="233" ht="26" customHeight="1" spans="1:12" x14ac:dyDescent="0.25">
      <c r="A233" s="12"/>
      <c r="B233" s="12"/>
      <c r="C233" s="13"/>
      <c r="D233" s="13"/>
      <c r="E233" s="14"/>
      <c r="F233" s="12"/>
      <c r="G233" s="12"/>
      <c r="H233" s="12"/>
      <c r="I233" s="12"/>
      <c r="J233" s="15" t="str">
        <f>IF($A233="","",IF(H233&lt;&gt;"",H233,IF(G233&lt;&gt;"",G233,"Not run")))</f>
        <v/>
      </c>
      <c r="K233" s="16" t="str">
        <f>IF($A233="","",IF(SUMPRODUCT(--($A$2:$A$500=$A233))&gt;1,"Check ID",SUMPRODUCT(--(Defects!$B$2:$B$500=$A233),--(Defects!$E$2:$E$500&lt;&gt;"Closed"))))</f>
        <v/>
      </c>
      <c r="L233" s="15" t="str">
        <f>IF(COUNTA($A233:$I233)=0,"",IF($A233="","Check ID",IF(SUMPRODUCT(--($A$2:$A$500=$A233))&gt;1,"Duplicate ID",IF(OR($B233="",SUMPRODUCT(--(Processes!$A$2:$A$21=$B233))=0),"Check process",IF(NOT(ISNUMBER(E233)),"Check date",IF(E233&lt;&gt;INT(E233),"Check date",IF(NOT(OR(F233="Critical",F233="High",F233="Medium")),"Check inputs","OK")))))))</f>
        <v/>
      </c>
    </row>
    <row r="234" ht="26" customHeight="1" spans="1:12" x14ac:dyDescent="0.25">
      <c r="A234" s="12"/>
      <c r="B234" s="12"/>
      <c r="C234" s="13"/>
      <c r="D234" s="13"/>
      <c r="E234" s="14"/>
      <c r="F234" s="12"/>
      <c r="G234" s="12"/>
      <c r="H234" s="12"/>
      <c r="I234" s="12"/>
      <c r="J234" s="15" t="str">
        <f>IF($A234="","",IF(H234&lt;&gt;"",H234,IF(G234&lt;&gt;"",G234,"Not run")))</f>
        <v/>
      </c>
      <c r="K234" s="16" t="str">
        <f>IF($A234="","",IF(SUMPRODUCT(--($A$2:$A$500=$A234))&gt;1,"Check ID",SUMPRODUCT(--(Defects!$B$2:$B$500=$A234),--(Defects!$E$2:$E$500&lt;&gt;"Closed"))))</f>
        <v/>
      </c>
      <c r="L234" s="15" t="str">
        <f>IF(COUNTA($A234:$I234)=0,"",IF($A234="","Check ID",IF(SUMPRODUCT(--($A$2:$A$500=$A234))&gt;1,"Duplicate ID",IF(OR($B234="",SUMPRODUCT(--(Processes!$A$2:$A$21=$B234))=0),"Check process",IF(NOT(ISNUMBER(E234)),"Check date",IF(E234&lt;&gt;INT(E234),"Check date",IF(NOT(OR(F234="Critical",F234="High",F234="Medium")),"Check inputs","OK")))))))</f>
        <v/>
      </c>
    </row>
    <row r="235" ht="26" customHeight="1" spans="1:12" x14ac:dyDescent="0.25">
      <c r="A235" s="12"/>
      <c r="B235" s="12"/>
      <c r="C235" s="13"/>
      <c r="D235" s="13"/>
      <c r="E235" s="14"/>
      <c r="F235" s="12"/>
      <c r="G235" s="12"/>
      <c r="H235" s="12"/>
      <c r="I235" s="12"/>
      <c r="J235" s="15" t="str">
        <f>IF($A235="","",IF(H235&lt;&gt;"",H235,IF(G235&lt;&gt;"",G235,"Not run")))</f>
        <v/>
      </c>
      <c r="K235" s="16" t="str">
        <f>IF($A235="","",IF(SUMPRODUCT(--($A$2:$A$500=$A235))&gt;1,"Check ID",SUMPRODUCT(--(Defects!$B$2:$B$500=$A235),--(Defects!$E$2:$E$500&lt;&gt;"Closed"))))</f>
        <v/>
      </c>
      <c r="L235" s="15" t="str">
        <f>IF(COUNTA($A235:$I235)=0,"",IF($A235="","Check ID",IF(SUMPRODUCT(--($A$2:$A$500=$A235))&gt;1,"Duplicate ID",IF(OR($B235="",SUMPRODUCT(--(Processes!$A$2:$A$21=$B235))=0),"Check process",IF(NOT(ISNUMBER(E235)),"Check date",IF(E235&lt;&gt;INT(E235),"Check date",IF(NOT(OR(F235="Critical",F235="High",F235="Medium")),"Check inputs","OK")))))))</f>
        <v/>
      </c>
    </row>
    <row r="236" ht="26" customHeight="1" spans="1:12" x14ac:dyDescent="0.25">
      <c r="A236" s="12"/>
      <c r="B236" s="12"/>
      <c r="C236" s="13"/>
      <c r="D236" s="13"/>
      <c r="E236" s="14"/>
      <c r="F236" s="12"/>
      <c r="G236" s="12"/>
      <c r="H236" s="12"/>
      <c r="I236" s="12"/>
      <c r="J236" s="15" t="str">
        <f>IF($A236="","",IF(H236&lt;&gt;"",H236,IF(G236&lt;&gt;"",G236,"Not run")))</f>
        <v/>
      </c>
      <c r="K236" s="16" t="str">
        <f>IF($A236="","",IF(SUMPRODUCT(--($A$2:$A$500=$A236))&gt;1,"Check ID",SUMPRODUCT(--(Defects!$B$2:$B$500=$A236),--(Defects!$E$2:$E$500&lt;&gt;"Closed"))))</f>
        <v/>
      </c>
      <c r="L236" s="15" t="str">
        <f>IF(COUNTA($A236:$I236)=0,"",IF($A236="","Check ID",IF(SUMPRODUCT(--($A$2:$A$500=$A236))&gt;1,"Duplicate ID",IF(OR($B236="",SUMPRODUCT(--(Processes!$A$2:$A$21=$B236))=0),"Check process",IF(NOT(ISNUMBER(E236)),"Check date",IF(E236&lt;&gt;INT(E236),"Check date",IF(NOT(OR(F236="Critical",F236="High",F236="Medium")),"Check inputs","OK")))))))</f>
        <v/>
      </c>
    </row>
    <row r="237" ht="26" customHeight="1" spans="1:12" x14ac:dyDescent="0.25">
      <c r="A237" s="12"/>
      <c r="B237" s="12"/>
      <c r="C237" s="13"/>
      <c r="D237" s="13"/>
      <c r="E237" s="14"/>
      <c r="F237" s="12"/>
      <c r="G237" s="12"/>
      <c r="H237" s="12"/>
      <c r="I237" s="12"/>
      <c r="J237" s="15" t="str">
        <f>IF($A237="","",IF(H237&lt;&gt;"",H237,IF(G237&lt;&gt;"",G237,"Not run")))</f>
        <v/>
      </c>
      <c r="K237" s="16" t="str">
        <f>IF($A237="","",IF(SUMPRODUCT(--($A$2:$A$500=$A237))&gt;1,"Check ID",SUMPRODUCT(--(Defects!$B$2:$B$500=$A237),--(Defects!$E$2:$E$500&lt;&gt;"Closed"))))</f>
        <v/>
      </c>
      <c r="L237" s="15" t="str">
        <f>IF(COUNTA($A237:$I237)=0,"",IF($A237="","Check ID",IF(SUMPRODUCT(--($A$2:$A$500=$A237))&gt;1,"Duplicate ID",IF(OR($B237="",SUMPRODUCT(--(Processes!$A$2:$A$21=$B237))=0),"Check process",IF(NOT(ISNUMBER(E237)),"Check date",IF(E237&lt;&gt;INT(E237),"Check date",IF(NOT(OR(F237="Critical",F237="High",F237="Medium")),"Check inputs","OK")))))))</f>
        <v/>
      </c>
    </row>
    <row r="238" ht="26" customHeight="1" spans="1:12" x14ac:dyDescent="0.25">
      <c r="A238" s="12"/>
      <c r="B238" s="12"/>
      <c r="C238" s="13"/>
      <c r="D238" s="13"/>
      <c r="E238" s="14"/>
      <c r="F238" s="12"/>
      <c r="G238" s="12"/>
      <c r="H238" s="12"/>
      <c r="I238" s="12"/>
      <c r="J238" s="15" t="str">
        <f>IF($A238="","",IF(H238&lt;&gt;"",H238,IF(G238&lt;&gt;"",G238,"Not run")))</f>
        <v/>
      </c>
      <c r="K238" s="16" t="str">
        <f>IF($A238="","",IF(SUMPRODUCT(--($A$2:$A$500=$A238))&gt;1,"Check ID",SUMPRODUCT(--(Defects!$B$2:$B$500=$A238),--(Defects!$E$2:$E$500&lt;&gt;"Closed"))))</f>
        <v/>
      </c>
      <c r="L238" s="15" t="str">
        <f>IF(COUNTA($A238:$I238)=0,"",IF($A238="","Check ID",IF(SUMPRODUCT(--($A$2:$A$500=$A238))&gt;1,"Duplicate ID",IF(OR($B238="",SUMPRODUCT(--(Processes!$A$2:$A$21=$B238))=0),"Check process",IF(NOT(ISNUMBER(E238)),"Check date",IF(E238&lt;&gt;INT(E238),"Check date",IF(NOT(OR(F238="Critical",F238="High",F238="Medium")),"Check inputs","OK")))))))</f>
        <v/>
      </c>
    </row>
    <row r="239" ht="26" customHeight="1" spans="1:12" x14ac:dyDescent="0.25">
      <c r="A239" s="12"/>
      <c r="B239" s="12"/>
      <c r="C239" s="13"/>
      <c r="D239" s="13"/>
      <c r="E239" s="14"/>
      <c r="F239" s="12"/>
      <c r="G239" s="12"/>
      <c r="H239" s="12"/>
      <c r="I239" s="12"/>
      <c r="J239" s="15" t="str">
        <f>IF($A239="","",IF(H239&lt;&gt;"",H239,IF(G239&lt;&gt;"",G239,"Not run")))</f>
        <v/>
      </c>
      <c r="K239" s="16" t="str">
        <f>IF($A239="","",IF(SUMPRODUCT(--($A$2:$A$500=$A239))&gt;1,"Check ID",SUMPRODUCT(--(Defects!$B$2:$B$500=$A239),--(Defects!$E$2:$E$500&lt;&gt;"Closed"))))</f>
        <v/>
      </c>
      <c r="L239" s="15" t="str">
        <f>IF(COUNTA($A239:$I239)=0,"",IF($A239="","Check ID",IF(SUMPRODUCT(--($A$2:$A$500=$A239))&gt;1,"Duplicate ID",IF(OR($B239="",SUMPRODUCT(--(Processes!$A$2:$A$21=$B239))=0),"Check process",IF(NOT(ISNUMBER(E239)),"Check date",IF(E239&lt;&gt;INT(E239),"Check date",IF(NOT(OR(F239="Critical",F239="High",F239="Medium")),"Check inputs","OK")))))))</f>
        <v/>
      </c>
    </row>
    <row r="240" ht="26" customHeight="1" spans="1:12" x14ac:dyDescent="0.25">
      <c r="A240" s="12"/>
      <c r="B240" s="12"/>
      <c r="C240" s="13"/>
      <c r="D240" s="13"/>
      <c r="E240" s="14"/>
      <c r="F240" s="12"/>
      <c r="G240" s="12"/>
      <c r="H240" s="12"/>
      <c r="I240" s="12"/>
      <c r="J240" s="15" t="str">
        <f>IF($A240="","",IF(H240&lt;&gt;"",H240,IF(G240&lt;&gt;"",G240,"Not run")))</f>
        <v/>
      </c>
      <c r="K240" s="16" t="str">
        <f>IF($A240="","",IF(SUMPRODUCT(--($A$2:$A$500=$A240))&gt;1,"Check ID",SUMPRODUCT(--(Defects!$B$2:$B$500=$A240),--(Defects!$E$2:$E$500&lt;&gt;"Closed"))))</f>
        <v/>
      </c>
      <c r="L240" s="15" t="str">
        <f>IF(COUNTA($A240:$I240)=0,"",IF($A240="","Check ID",IF(SUMPRODUCT(--($A$2:$A$500=$A240))&gt;1,"Duplicate ID",IF(OR($B240="",SUMPRODUCT(--(Processes!$A$2:$A$21=$B240))=0),"Check process",IF(NOT(ISNUMBER(E240)),"Check date",IF(E240&lt;&gt;INT(E240),"Check date",IF(NOT(OR(F240="Critical",F240="High",F240="Medium")),"Check inputs","OK")))))))</f>
        <v/>
      </c>
    </row>
    <row r="241" ht="26" customHeight="1" spans="1:12" x14ac:dyDescent="0.25">
      <c r="A241" s="12"/>
      <c r="B241" s="12"/>
      <c r="C241" s="13"/>
      <c r="D241" s="13"/>
      <c r="E241" s="14"/>
      <c r="F241" s="12"/>
      <c r="G241" s="12"/>
      <c r="H241" s="12"/>
      <c r="I241" s="12"/>
      <c r="J241" s="15" t="str">
        <f>IF($A241="","",IF(H241&lt;&gt;"",H241,IF(G241&lt;&gt;"",G241,"Not run")))</f>
        <v/>
      </c>
      <c r="K241" s="16" t="str">
        <f>IF($A241="","",IF(SUMPRODUCT(--($A$2:$A$500=$A241))&gt;1,"Check ID",SUMPRODUCT(--(Defects!$B$2:$B$500=$A241),--(Defects!$E$2:$E$500&lt;&gt;"Closed"))))</f>
        <v/>
      </c>
      <c r="L241" s="15" t="str">
        <f>IF(COUNTA($A241:$I241)=0,"",IF($A241="","Check ID",IF(SUMPRODUCT(--($A$2:$A$500=$A241))&gt;1,"Duplicate ID",IF(OR($B241="",SUMPRODUCT(--(Processes!$A$2:$A$21=$B241))=0),"Check process",IF(NOT(ISNUMBER(E241)),"Check date",IF(E241&lt;&gt;INT(E241),"Check date",IF(NOT(OR(F241="Critical",F241="High",F241="Medium")),"Check inputs","OK")))))))</f>
        <v/>
      </c>
    </row>
    <row r="242" ht="26" customHeight="1" spans="1:12" x14ac:dyDescent="0.25">
      <c r="A242" s="12"/>
      <c r="B242" s="12"/>
      <c r="C242" s="13"/>
      <c r="D242" s="13"/>
      <c r="E242" s="14"/>
      <c r="F242" s="12"/>
      <c r="G242" s="12"/>
      <c r="H242" s="12"/>
      <c r="I242" s="12"/>
      <c r="J242" s="15" t="str">
        <f>IF($A242="","",IF(H242&lt;&gt;"",H242,IF(G242&lt;&gt;"",G242,"Not run")))</f>
        <v/>
      </c>
      <c r="K242" s="16" t="str">
        <f>IF($A242="","",IF(SUMPRODUCT(--($A$2:$A$500=$A242))&gt;1,"Check ID",SUMPRODUCT(--(Defects!$B$2:$B$500=$A242),--(Defects!$E$2:$E$500&lt;&gt;"Closed"))))</f>
        <v/>
      </c>
      <c r="L242" s="15" t="str">
        <f>IF(COUNTA($A242:$I242)=0,"",IF($A242="","Check ID",IF(SUMPRODUCT(--($A$2:$A$500=$A242))&gt;1,"Duplicate ID",IF(OR($B242="",SUMPRODUCT(--(Processes!$A$2:$A$21=$B242))=0),"Check process",IF(NOT(ISNUMBER(E242)),"Check date",IF(E242&lt;&gt;INT(E242),"Check date",IF(NOT(OR(F242="Critical",F242="High",F242="Medium")),"Check inputs","OK")))))))</f>
        <v/>
      </c>
    </row>
    <row r="243" ht="26" customHeight="1" spans="1:12" x14ac:dyDescent="0.25">
      <c r="A243" s="12"/>
      <c r="B243" s="12"/>
      <c r="C243" s="13"/>
      <c r="D243" s="13"/>
      <c r="E243" s="14"/>
      <c r="F243" s="12"/>
      <c r="G243" s="12"/>
      <c r="H243" s="12"/>
      <c r="I243" s="12"/>
      <c r="J243" s="15" t="str">
        <f>IF($A243="","",IF(H243&lt;&gt;"",H243,IF(G243&lt;&gt;"",G243,"Not run")))</f>
        <v/>
      </c>
      <c r="K243" s="16" t="str">
        <f>IF($A243="","",IF(SUMPRODUCT(--($A$2:$A$500=$A243))&gt;1,"Check ID",SUMPRODUCT(--(Defects!$B$2:$B$500=$A243),--(Defects!$E$2:$E$500&lt;&gt;"Closed"))))</f>
        <v/>
      </c>
      <c r="L243" s="15" t="str">
        <f>IF(COUNTA($A243:$I243)=0,"",IF($A243="","Check ID",IF(SUMPRODUCT(--($A$2:$A$500=$A243))&gt;1,"Duplicate ID",IF(OR($B243="",SUMPRODUCT(--(Processes!$A$2:$A$21=$B243))=0),"Check process",IF(NOT(ISNUMBER(E243)),"Check date",IF(E243&lt;&gt;INT(E243),"Check date",IF(NOT(OR(F243="Critical",F243="High",F243="Medium")),"Check inputs","OK")))))))</f>
        <v/>
      </c>
    </row>
    <row r="244" ht="26" customHeight="1" spans="1:12" x14ac:dyDescent="0.25">
      <c r="A244" s="12"/>
      <c r="B244" s="12"/>
      <c r="C244" s="13"/>
      <c r="D244" s="13"/>
      <c r="E244" s="14"/>
      <c r="F244" s="12"/>
      <c r="G244" s="12"/>
      <c r="H244" s="12"/>
      <c r="I244" s="12"/>
      <c r="J244" s="15" t="str">
        <f>IF($A244="","",IF(H244&lt;&gt;"",H244,IF(G244&lt;&gt;"",G244,"Not run")))</f>
        <v/>
      </c>
      <c r="K244" s="16" t="str">
        <f>IF($A244="","",IF(SUMPRODUCT(--($A$2:$A$500=$A244))&gt;1,"Check ID",SUMPRODUCT(--(Defects!$B$2:$B$500=$A244),--(Defects!$E$2:$E$500&lt;&gt;"Closed"))))</f>
        <v/>
      </c>
      <c r="L244" s="15" t="str">
        <f>IF(COUNTA($A244:$I244)=0,"",IF($A244="","Check ID",IF(SUMPRODUCT(--($A$2:$A$500=$A244))&gt;1,"Duplicate ID",IF(OR($B244="",SUMPRODUCT(--(Processes!$A$2:$A$21=$B244))=0),"Check process",IF(NOT(ISNUMBER(E244)),"Check date",IF(E244&lt;&gt;INT(E244),"Check date",IF(NOT(OR(F244="Critical",F244="High",F244="Medium")),"Check inputs","OK")))))))</f>
        <v/>
      </c>
    </row>
    <row r="245" ht="26" customHeight="1" spans="1:12" x14ac:dyDescent="0.25">
      <c r="A245" s="12"/>
      <c r="B245" s="12"/>
      <c r="C245" s="13"/>
      <c r="D245" s="13"/>
      <c r="E245" s="14"/>
      <c r="F245" s="12"/>
      <c r="G245" s="12"/>
      <c r="H245" s="12"/>
      <c r="I245" s="12"/>
      <c r="J245" s="15" t="str">
        <f>IF($A245="","",IF(H245&lt;&gt;"",H245,IF(G245&lt;&gt;"",G245,"Not run")))</f>
        <v/>
      </c>
      <c r="K245" s="16" t="str">
        <f>IF($A245="","",IF(SUMPRODUCT(--($A$2:$A$500=$A245))&gt;1,"Check ID",SUMPRODUCT(--(Defects!$B$2:$B$500=$A245),--(Defects!$E$2:$E$500&lt;&gt;"Closed"))))</f>
        <v/>
      </c>
      <c r="L245" s="15" t="str">
        <f>IF(COUNTA($A245:$I245)=0,"",IF($A245="","Check ID",IF(SUMPRODUCT(--($A$2:$A$500=$A245))&gt;1,"Duplicate ID",IF(OR($B245="",SUMPRODUCT(--(Processes!$A$2:$A$21=$B245))=0),"Check process",IF(NOT(ISNUMBER(E245)),"Check date",IF(E245&lt;&gt;INT(E245),"Check date",IF(NOT(OR(F245="Critical",F245="High",F245="Medium")),"Check inputs","OK")))))))</f>
        <v/>
      </c>
    </row>
    <row r="246" ht="26" customHeight="1" spans="1:12" x14ac:dyDescent="0.25">
      <c r="A246" s="12"/>
      <c r="B246" s="12"/>
      <c r="C246" s="13"/>
      <c r="D246" s="13"/>
      <c r="E246" s="14"/>
      <c r="F246" s="12"/>
      <c r="G246" s="12"/>
      <c r="H246" s="12"/>
      <c r="I246" s="12"/>
      <c r="J246" s="15" t="str">
        <f>IF($A246="","",IF(H246&lt;&gt;"",H246,IF(G246&lt;&gt;"",G246,"Not run")))</f>
        <v/>
      </c>
      <c r="K246" s="16" t="str">
        <f>IF($A246="","",IF(SUMPRODUCT(--($A$2:$A$500=$A246))&gt;1,"Check ID",SUMPRODUCT(--(Defects!$B$2:$B$500=$A246),--(Defects!$E$2:$E$500&lt;&gt;"Closed"))))</f>
        <v/>
      </c>
      <c r="L246" s="15" t="str">
        <f>IF(COUNTA($A246:$I246)=0,"",IF($A246="","Check ID",IF(SUMPRODUCT(--($A$2:$A$500=$A246))&gt;1,"Duplicate ID",IF(OR($B246="",SUMPRODUCT(--(Processes!$A$2:$A$21=$B246))=0),"Check process",IF(NOT(ISNUMBER(E246)),"Check date",IF(E246&lt;&gt;INT(E246),"Check date",IF(NOT(OR(F246="Critical",F246="High",F246="Medium")),"Check inputs","OK")))))))</f>
        <v/>
      </c>
    </row>
    <row r="247" ht="26" customHeight="1" spans="1:12" x14ac:dyDescent="0.25">
      <c r="A247" s="12"/>
      <c r="B247" s="12"/>
      <c r="C247" s="13"/>
      <c r="D247" s="13"/>
      <c r="E247" s="14"/>
      <c r="F247" s="12"/>
      <c r="G247" s="12"/>
      <c r="H247" s="12"/>
      <c r="I247" s="12"/>
      <c r="J247" s="15" t="str">
        <f>IF($A247="","",IF(H247&lt;&gt;"",H247,IF(G247&lt;&gt;"",G247,"Not run")))</f>
        <v/>
      </c>
      <c r="K247" s="16" t="str">
        <f>IF($A247="","",IF(SUMPRODUCT(--($A$2:$A$500=$A247))&gt;1,"Check ID",SUMPRODUCT(--(Defects!$B$2:$B$500=$A247),--(Defects!$E$2:$E$500&lt;&gt;"Closed"))))</f>
        <v/>
      </c>
      <c r="L247" s="15" t="str">
        <f>IF(COUNTA($A247:$I247)=0,"",IF($A247="","Check ID",IF(SUMPRODUCT(--($A$2:$A$500=$A247))&gt;1,"Duplicate ID",IF(OR($B247="",SUMPRODUCT(--(Processes!$A$2:$A$21=$B247))=0),"Check process",IF(NOT(ISNUMBER(E247)),"Check date",IF(E247&lt;&gt;INT(E247),"Check date",IF(NOT(OR(F247="Critical",F247="High",F247="Medium")),"Check inputs","OK")))))))</f>
        <v/>
      </c>
    </row>
    <row r="248" ht="26" customHeight="1" spans="1:12" x14ac:dyDescent="0.25">
      <c r="A248" s="12"/>
      <c r="B248" s="12"/>
      <c r="C248" s="13"/>
      <c r="D248" s="13"/>
      <c r="E248" s="14"/>
      <c r="F248" s="12"/>
      <c r="G248" s="12"/>
      <c r="H248" s="12"/>
      <c r="I248" s="12"/>
      <c r="J248" s="15" t="str">
        <f>IF($A248="","",IF(H248&lt;&gt;"",H248,IF(G248&lt;&gt;"",G248,"Not run")))</f>
        <v/>
      </c>
      <c r="K248" s="16" t="str">
        <f>IF($A248="","",IF(SUMPRODUCT(--($A$2:$A$500=$A248))&gt;1,"Check ID",SUMPRODUCT(--(Defects!$B$2:$B$500=$A248),--(Defects!$E$2:$E$500&lt;&gt;"Closed"))))</f>
        <v/>
      </c>
      <c r="L248" s="15" t="str">
        <f>IF(COUNTA($A248:$I248)=0,"",IF($A248="","Check ID",IF(SUMPRODUCT(--($A$2:$A$500=$A248))&gt;1,"Duplicate ID",IF(OR($B248="",SUMPRODUCT(--(Processes!$A$2:$A$21=$B248))=0),"Check process",IF(NOT(ISNUMBER(E248)),"Check date",IF(E248&lt;&gt;INT(E248),"Check date",IF(NOT(OR(F248="Critical",F248="High",F248="Medium")),"Check inputs","OK")))))))</f>
        <v/>
      </c>
    </row>
    <row r="249" ht="26" customHeight="1" spans="1:12" x14ac:dyDescent="0.25">
      <c r="A249" s="12"/>
      <c r="B249" s="12"/>
      <c r="C249" s="13"/>
      <c r="D249" s="13"/>
      <c r="E249" s="14"/>
      <c r="F249" s="12"/>
      <c r="G249" s="12"/>
      <c r="H249" s="12"/>
      <c r="I249" s="12"/>
      <c r="J249" s="15" t="str">
        <f>IF($A249="","",IF(H249&lt;&gt;"",H249,IF(G249&lt;&gt;"",G249,"Not run")))</f>
        <v/>
      </c>
      <c r="K249" s="16" t="str">
        <f>IF($A249="","",IF(SUMPRODUCT(--($A$2:$A$500=$A249))&gt;1,"Check ID",SUMPRODUCT(--(Defects!$B$2:$B$500=$A249),--(Defects!$E$2:$E$500&lt;&gt;"Closed"))))</f>
        <v/>
      </c>
      <c r="L249" s="15" t="str">
        <f>IF(COUNTA($A249:$I249)=0,"",IF($A249="","Check ID",IF(SUMPRODUCT(--($A$2:$A$500=$A249))&gt;1,"Duplicate ID",IF(OR($B249="",SUMPRODUCT(--(Processes!$A$2:$A$21=$B249))=0),"Check process",IF(NOT(ISNUMBER(E249)),"Check date",IF(E249&lt;&gt;INT(E249),"Check date",IF(NOT(OR(F249="Critical",F249="High",F249="Medium")),"Check inputs","OK")))))))</f>
        <v/>
      </c>
    </row>
    <row r="250" ht="26" customHeight="1" spans="1:12" x14ac:dyDescent="0.25">
      <c r="A250" s="12"/>
      <c r="B250" s="12"/>
      <c r="C250" s="13"/>
      <c r="D250" s="13"/>
      <c r="E250" s="14"/>
      <c r="F250" s="12"/>
      <c r="G250" s="12"/>
      <c r="H250" s="12"/>
      <c r="I250" s="12"/>
      <c r="J250" s="15" t="str">
        <f>IF($A250="","",IF(H250&lt;&gt;"",H250,IF(G250&lt;&gt;"",G250,"Not run")))</f>
        <v/>
      </c>
      <c r="K250" s="16" t="str">
        <f>IF($A250="","",IF(SUMPRODUCT(--($A$2:$A$500=$A250))&gt;1,"Check ID",SUMPRODUCT(--(Defects!$B$2:$B$500=$A250),--(Defects!$E$2:$E$500&lt;&gt;"Closed"))))</f>
        <v/>
      </c>
      <c r="L250" s="15" t="str">
        <f>IF(COUNTA($A250:$I250)=0,"",IF($A250="","Check ID",IF(SUMPRODUCT(--($A$2:$A$500=$A250))&gt;1,"Duplicate ID",IF(OR($B250="",SUMPRODUCT(--(Processes!$A$2:$A$21=$B250))=0),"Check process",IF(NOT(ISNUMBER(E250)),"Check date",IF(E250&lt;&gt;INT(E250),"Check date",IF(NOT(OR(F250="Critical",F250="High",F250="Medium")),"Check inputs","OK")))))))</f>
        <v/>
      </c>
    </row>
    <row r="251" ht="26" customHeight="1" spans="1:12" x14ac:dyDescent="0.25">
      <c r="A251" s="12"/>
      <c r="B251" s="12"/>
      <c r="C251" s="13"/>
      <c r="D251" s="13"/>
      <c r="E251" s="14"/>
      <c r="F251" s="12"/>
      <c r="G251" s="12"/>
      <c r="H251" s="12"/>
      <c r="I251" s="12"/>
      <c r="J251" s="15" t="str">
        <f>IF($A251="","",IF(H251&lt;&gt;"",H251,IF(G251&lt;&gt;"",G251,"Not run")))</f>
        <v/>
      </c>
      <c r="K251" s="16" t="str">
        <f>IF($A251="","",IF(SUMPRODUCT(--($A$2:$A$500=$A251))&gt;1,"Check ID",SUMPRODUCT(--(Defects!$B$2:$B$500=$A251),--(Defects!$E$2:$E$500&lt;&gt;"Closed"))))</f>
        <v/>
      </c>
      <c r="L251" s="15" t="str">
        <f>IF(COUNTA($A251:$I251)=0,"",IF($A251="","Check ID",IF(SUMPRODUCT(--($A$2:$A$500=$A251))&gt;1,"Duplicate ID",IF(OR($B251="",SUMPRODUCT(--(Processes!$A$2:$A$21=$B251))=0),"Check process",IF(NOT(ISNUMBER(E251)),"Check date",IF(E251&lt;&gt;INT(E251),"Check date",IF(NOT(OR(F251="Critical",F251="High",F251="Medium")),"Check inputs","OK")))))))</f>
        <v/>
      </c>
    </row>
    <row r="252" ht="26" customHeight="1" spans="1:12" x14ac:dyDescent="0.25">
      <c r="A252" s="12"/>
      <c r="B252" s="12"/>
      <c r="C252" s="13"/>
      <c r="D252" s="13"/>
      <c r="E252" s="14"/>
      <c r="F252" s="12"/>
      <c r="G252" s="12"/>
      <c r="H252" s="12"/>
      <c r="I252" s="12"/>
      <c r="J252" s="15" t="str">
        <f>IF($A252="","",IF(H252&lt;&gt;"",H252,IF(G252&lt;&gt;"",G252,"Not run")))</f>
        <v/>
      </c>
      <c r="K252" s="16" t="str">
        <f>IF($A252="","",IF(SUMPRODUCT(--($A$2:$A$500=$A252))&gt;1,"Check ID",SUMPRODUCT(--(Defects!$B$2:$B$500=$A252),--(Defects!$E$2:$E$500&lt;&gt;"Closed"))))</f>
        <v/>
      </c>
      <c r="L252" s="15" t="str">
        <f>IF(COUNTA($A252:$I252)=0,"",IF($A252="","Check ID",IF(SUMPRODUCT(--($A$2:$A$500=$A252))&gt;1,"Duplicate ID",IF(OR($B252="",SUMPRODUCT(--(Processes!$A$2:$A$21=$B252))=0),"Check process",IF(NOT(ISNUMBER(E252)),"Check date",IF(E252&lt;&gt;INT(E252),"Check date",IF(NOT(OR(F252="Critical",F252="High",F252="Medium")),"Check inputs","OK")))))))</f>
        <v/>
      </c>
    </row>
    <row r="253" ht="26" customHeight="1" spans="1:12" x14ac:dyDescent="0.25">
      <c r="A253" s="12"/>
      <c r="B253" s="12"/>
      <c r="C253" s="13"/>
      <c r="D253" s="13"/>
      <c r="E253" s="14"/>
      <c r="F253" s="12"/>
      <c r="G253" s="12"/>
      <c r="H253" s="12"/>
      <c r="I253" s="12"/>
      <c r="J253" s="15" t="str">
        <f>IF($A253="","",IF(H253&lt;&gt;"",H253,IF(G253&lt;&gt;"",G253,"Not run")))</f>
        <v/>
      </c>
      <c r="K253" s="16" t="str">
        <f>IF($A253="","",IF(SUMPRODUCT(--($A$2:$A$500=$A253))&gt;1,"Check ID",SUMPRODUCT(--(Defects!$B$2:$B$500=$A253),--(Defects!$E$2:$E$500&lt;&gt;"Closed"))))</f>
        <v/>
      </c>
      <c r="L253" s="15" t="str">
        <f>IF(COUNTA($A253:$I253)=0,"",IF($A253="","Check ID",IF(SUMPRODUCT(--($A$2:$A$500=$A253))&gt;1,"Duplicate ID",IF(OR($B253="",SUMPRODUCT(--(Processes!$A$2:$A$21=$B253))=0),"Check process",IF(NOT(ISNUMBER(E253)),"Check date",IF(E253&lt;&gt;INT(E253),"Check date",IF(NOT(OR(F253="Critical",F253="High",F253="Medium")),"Check inputs","OK")))))))</f>
        <v/>
      </c>
    </row>
    <row r="254" ht="26" customHeight="1" spans="1:12" x14ac:dyDescent="0.25">
      <c r="A254" s="12"/>
      <c r="B254" s="12"/>
      <c r="C254" s="13"/>
      <c r="D254" s="13"/>
      <c r="E254" s="14"/>
      <c r="F254" s="12"/>
      <c r="G254" s="12"/>
      <c r="H254" s="12"/>
      <c r="I254" s="12"/>
      <c r="J254" s="15" t="str">
        <f>IF($A254="","",IF(H254&lt;&gt;"",H254,IF(G254&lt;&gt;"",G254,"Not run")))</f>
        <v/>
      </c>
      <c r="K254" s="16" t="str">
        <f>IF($A254="","",IF(SUMPRODUCT(--($A$2:$A$500=$A254))&gt;1,"Check ID",SUMPRODUCT(--(Defects!$B$2:$B$500=$A254),--(Defects!$E$2:$E$500&lt;&gt;"Closed"))))</f>
        <v/>
      </c>
      <c r="L254" s="15" t="str">
        <f>IF(COUNTA($A254:$I254)=0,"",IF($A254="","Check ID",IF(SUMPRODUCT(--($A$2:$A$500=$A254))&gt;1,"Duplicate ID",IF(OR($B254="",SUMPRODUCT(--(Processes!$A$2:$A$21=$B254))=0),"Check process",IF(NOT(ISNUMBER(E254)),"Check date",IF(E254&lt;&gt;INT(E254),"Check date",IF(NOT(OR(F254="Critical",F254="High",F254="Medium")),"Check inputs","OK")))))))</f>
        <v/>
      </c>
    </row>
    <row r="255" ht="26" customHeight="1" spans="1:12" x14ac:dyDescent="0.25">
      <c r="A255" s="12"/>
      <c r="B255" s="12"/>
      <c r="C255" s="13"/>
      <c r="D255" s="13"/>
      <c r="E255" s="14"/>
      <c r="F255" s="12"/>
      <c r="G255" s="12"/>
      <c r="H255" s="12"/>
      <c r="I255" s="12"/>
      <c r="J255" s="15" t="str">
        <f>IF($A255="","",IF(H255&lt;&gt;"",H255,IF(G255&lt;&gt;"",G255,"Not run")))</f>
        <v/>
      </c>
      <c r="K255" s="16" t="str">
        <f>IF($A255="","",IF(SUMPRODUCT(--($A$2:$A$500=$A255))&gt;1,"Check ID",SUMPRODUCT(--(Defects!$B$2:$B$500=$A255),--(Defects!$E$2:$E$500&lt;&gt;"Closed"))))</f>
        <v/>
      </c>
      <c r="L255" s="15" t="str">
        <f>IF(COUNTA($A255:$I255)=0,"",IF($A255="","Check ID",IF(SUMPRODUCT(--($A$2:$A$500=$A255))&gt;1,"Duplicate ID",IF(OR($B255="",SUMPRODUCT(--(Processes!$A$2:$A$21=$B255))=0),"Check process",IF(NOT(ISNUMBER(E255)),"Check date",IF(E255&lt;&gt;INT(E255),"Check date",IF(NOT(OR(F255="Critical",F255="High",F255="Medium")),"Check inputs","OK")))))))</f>
        <v/>
      </c>
    </row>
    <row r="256" ht="26" customHeight="1" spans="1:12" x14ac:dyDescent="0.25">
      <c r="A256" s="12"/>
      <c r="B256" s="12"/>
      <c r="C256" s="13"/>
      <c r="D256" s="13"/>
      <c r="E256" s="14"/>
      <c r="F256" s="12"/>
      <c r="G256" s="12"/>
      <c r="H256" s="12"/>
      <c r="I256" s="12"/>
      <c r="J256" s="15" t="str">
        <f>IF($A256="","",IF(H256&lt;&gt;"",H256,IF(G256&lt;&gt;"",G256,"Not run")))</f>
        <v/>
      </c>
      <c r="K256" s="16" t="str">
        <f>IF($A256="","",IF(SUMPRODUCT(--($A$2:$A$500=$A256))&gt;1,"Check ID",SUMPRODUCT(--(Defects!$B$2:$B$500=$A256),--(Defects!$E$2:$E$500&lt;&gt;"Closed"))))</f>
        <v/>
      </c>
      <c r="L256" s="15" t="str">
        <f>IF(COUNTA($A256:$I256)=0,"",IF($A256="","Check ID",IF(SUMPRODUCT(--($A$2:$A$500=$A256))&gt;1,"Duplicate ID",IF(OR($B256="",SUMPRODUCT(--(Processes!$A$2:$A$21=$B256))=0),"Check process",IF(NOT(ISNUMBER(E256)),"Check date",IF(E256&lt;&gt;INT(E256),"Check date",IF(NOT(OR(F256="Critical",F256="High",F256="Medium")),"Check inputs","OK")))))))</f>
        <v/>
      </c>
    </row>
    <row r="257" ht="26" customHeight="1" spans="1:12" x14ac:dyDescent="0.25">
      <c r="A257" s="12"/>
      <c r="B257" s="12"/>
      <c r="C257" s="13"/>
      <c r="D257" s="13"/>
      <c r="E257" s="14"/>
      <c r="F257" s="12"/>
      <c r="G257" s="12"/>
      <c r="H257" s="12"/>
      <c r="I257" s="12"/>
      <c r="J257" s="15" t="str">
        <f>IF($A257="","",IF(H257&lt;&gt;"",H257,IF(G257&lt;&gt;"",G257,"Not run")))</f>
        <v/>
      </c>
      <c r="K257" s="16" t="str">
        <f>IF($A257="","",IF(SUMPRODUCT(--($A$2:$A$500=$A257))&gt;1,"Check ID",SUMPRODUCT(--(Defects!$B$2:$B$500=$A257),--(Defects!$E$2:$E$500&lt;&gt;"Closed"))))</f>
        <v/>
      </c>
      <c r="L257" s="15" t="str">
        <f>IF(COUNTA($A257:$I257)=0,"",IF($A257="","Check ID",IF(SUMPRODUCT(--($A$2:$A$500=$A257))&gt;1,"Duplicate ID",IF(OR($B257="",SUMPRODUCT(--(Processes!$A$2:$A$21=$B257))=0),"Check process",IF(NOT(ISNUMBER(E257)),"Check date",IF(E257&lt;&gt;INT(E257),"Check date",IF(NOT(OR(F257="Critical",F257="High",F257="Medium")),"Check inputs","OK")))))))</f>
        <v/>
      </c>
    </row>
    <row r="258" ht="26" customHeight="1" spans="1:12" x14ac:dyDescent="0.25">
      <c r="A258" s="12"/>
      <c r="B258" s="12"/>
      <c r="C258" s="13"/>
      <c r="D258" s="13"/>
      <c r="E258" s="14"/>
      <c r="F258" s="12"/>
      <c r="G258" s="12"/>
      <c r="H258" s="12"/>
      <c r="I258" s="12"/>
      <c r="J258" s="15" t="str">
        <f>IF($A258="","",IF(H258&lt;&gt;"",H258,IF(G258&lt;&gt;"",G258,"Not run")))</f>
        <v/>
      </c>
      <c r="K258" s="16" t="str">
        <f>IF($A258="","",IF(SUMPRODUCT(--($A$2:$A$500=$A258))&gt;1,"Check ID",SUMPRODUCT(--(Defects!$B$2:$B$500=$A258),--(Defects!$E$2:$E$500&lt;&gt;"Closed"))))</f>
        <v/>
      </c>
      <c r="L258" s="15" t="str">
        <f>IF(COUNTA($A258:$I258)=0,"",IF($A258="","Check ID",IF(SUMPRODUCT(--($A$2:$A$500=$A258))&gt;1,"Duplicate ID",IF(OR($B258="",SUMPRODUCT(--(Processes!$A$2:$A$21=$B258))=0),"Check process",IF(NOT(ISNUMBER(E258)),"Check date",IF(E258&lt;&gt;INT(E258),"Check date",IF(NOT(OR(F258="Critical",F258="High",F258="Medium")),"Check inputs","OK")))))))</f>
        <v/>
      </c>
    </row>
    <row r="259" ht="26" customHeight="1" spans="1:12" x14ac:dyDescent="0.25">
      <c r="A259" s="12"/>
      <c r="B259" s="12"/>
      <c r="C259" s="13"/>
      <c r="D259" s="13"/>
      <c r="E259" s="14"/>
      <c r="F259" s="12"/>
      <c r="G259" s="12"/>
      <c r="H259" s="12"/>
      <c r="I259" s="12"/>
      <c r="J259" s="15" t="str">
        <f>IF($A259="","",IF(H259&lt;&gt;"",H259,IF(G259&lt;&gt;"",G259,"Not run")))</f>
        <v/>
      </c>
      <c r="K259" s="16" t="str">
        <f>IF($A259="","",IF(SUMPRODUCT(--($A$2:$A$500=$A259))&gt;1,"Check ID",SUMPRODUCT(--(Defects!$B$2:$B$500=$A259),--(Defects!$E$2:$E$500&lt;&gt;"Closed"))))</f>
        <v/>
      </c>
      <c r="L259" s="15" t="str">
        <f>IF(COUNTA($A259:$I259)=0,"",IF($A259="","Check ID",IF(SUMPRODUCT(--($A$2:$A$500=$A259))&gt;1,"Duplicate ID",IF(OR($B259="",SUMPRODUCT(--(Processes!$A$2:$A$21=$B259))=0),"Check process",IF(NOT(ISNUMBER(E259)),"Check date",IF(E259&lt;&gt;INT(E259),"Check date",IF(NOT(OR(F259="Critical",F259="High",F259="Medium")),"Check inputs","OK")))))))</f>
        <v/>
      </c>
    </row>
    <row r="260" ht="26" customHeight="1" spans="1:12" x14ac:dyDescent="0.25">
      <c r="A260" s="12"/>
      <c r="B260" s="12"/>
      <c r="C260" s="13"/>
      <c r="D260" s="13"/>
      <c r="E260" s="14"/>
      <c r="F260" s="12"/>
      <c r="G260" s="12"/>
      <c r="H260" s="12"/>
      <c r="I260" s="12"/>
      <c r="J260" s="15" t="str">
        <f>IF($A260="","",IF(H260&lt;&gt;"",H260,IF(G260&lt;&gt;"",G260,"Not run")))</f>
        <v/>
      </c>
      <c r="K260" s="16" t="str">
        <f>IF($A260="","",IF(SUMPRODUCT(--($A$2:$A$500=$A260))&gt;1,"Check ID",SUMPRODUCT(--(Defects!$B$2:$B$500=$A260),--(Defects!$E$2:$E$500&lt;&gt;"Closed"))))</f>
        <v/>
      </c>
      <c r="L260" s="15" t="str">
        <f>IF(COUNTA($A260:$I260)=0,"",IF($A260="","Check ID",IF(SUMPRODUCT(--($A$2:$A$500=$A260))&gt;1,"Duplicate ID",IF(OR($B260="",SUMPRODUCT(--(Processes!$A$2:$A$21=$B260))=0),"Check process",IF(NOT(ISNUMBER(E260)),"Check date",IF(E260&lt;&gt;INT(E260),"Check date",IF(NOT(OR(F260="Critical",F260="High",F260="Medium")),"Check inputs","OK")))))))</f>
        <v/>
      </c>
    </row>
    <row r="261" ht="26" customHeight="1" spans="1:12" x14ac:dyDescent="0.25">
      <c r="A261" s="12"/>
      <c r="B261" s="12"/>
      <c r="C261" s="13"/>
      <c r="D261" s="13"/>
      <c r="E261" s="14"/>
      <c r="F261" s="12"/>
      <c r="G261" s="12"/>
      <c r="H261" s="12"/>
      <c r="I261" s="12"/>
      <c r="J261" s="15" t="str">
        <f>IF($A261="","",IF(H261&lt;&gt;"",H261,IF(G261&lt;&gt;"",G261,"Not run")))</f>
        <v/>
      </c>
      <c r="K261" s="16" t="str">
        <f>IF($A261="","",IF(SUMPRODUCT(--($A$2:$A$500=$A261))&gt;1,"Check ID",SUMPRODUCT(--(Defects!$B$2:$B$500=$A261),--(Defects!$E$2:$E$500&lt;&gt;"Closed"))))</f>
        <v/>
      </c>
      <c r="L261" s="15" t="str">
        <f>IF(COUNTA($A261:$I261)=0,"",IF($A261="","Check ID",IF(SUMPRODUCT(--($A$2:$A$500=$A261))&gt;1,"Duplicate ID",IF(OR($B261="",SUMPRODUCT(--(Processes!$A$2:$A$21=$B261))=0),"Check process",IF(NOT(ISNUMBER(E261)),"Check date",IF(E261&lt;&gt;INT(E261),"Check date",IF(NOT(OR(F261="Critical",F261="High",F261="Medium")),"Check inputs","OK")))))))</f>
        <v/>
      </c>
    </row>
    <row r="262" ht="26" customHeight="1" spans="1:12" x14ac:dyDescent="0.25">
      <c r="A262" s="12"/>
      <c r="B262" s="12"/>
      <c r="C262" s="13"/>
      <c r="D262" s="13"/>
      <c r="E262" s="14"/>
      <c r="F262" s="12"/>
      <c r="G262" s="12"/>
      <c r="H262" s="12"/>
      <c r="I262" s="12"/>
      <c r="J262" s="15" t="str">
        <f>IF($A262="","",IF(H262&lt;&gt;"",H262,IF(G262&lt;&gt;"",G262,"Not run")))</f>
        <v/>
      </c>
      <c r="K262" s="16" t="str">
        <f>IF($A262="","",IF(SUMPRODUCT(--($A$2:$A$500=$A262))&gt;1,"Check ID",SUMPRODUCT(--(Defects!$B$2:$B$500=$A262),--(Defects!$E$2:$E$500&lt;&gt;"Closed"))))</f>
        <v/>
      </c>
      <c r="L262" s="15" t="str">
        <f>IF(COUNTA($A262:$I262)=0,"",IF($A262="","Check ID",IF(SUMPRODUCT(--($A$2:$A$500=$A262))&gt;1,"Duplicate ID",IF(OR($B262="",SUMPRODUCT(--(Processes!$A$2:$A$21=$B262))=0),"Check process",IF(NOT(ISNUMBER(E262)),"Check date",IF(E262&lt;&gt;INT(E262),"Check date",IF(NOT(OR(F262="Critical",F262="High",F262="Medium")),"Check inputs","OK")))))))</f>
        <v/>
      </c>
    </row>
    <row r="263" ht="26" customHeight="1" spans="1:12" x14ac:dyDescent="0.25">
      <c r="A263" s="12"/>
      <c r="B263" s="12"/>
      <c r="C263" s="13"/>
      <c r="D263" s="13"/>
      <c r="E263" s="14"/>
      <c r="F263" s="12"/>
      <c r="G263" s="12"/>
      <c r="H263" s="12"/>
      <c r="I263" s="12"/>
      <c r="J263" s="15" t="str">
        <f>IF($A263="","",IF(H263&lt;&gt;"",H263,IF(G263&lt;&gt;"",G263,"Not run")))</f>
        <v/>
      </c>
      <c r="K263" s="16" t="str">
        <f>IF($A263="","",IF(SUMPRODUCT(--($A$2:$A$500=$A263))&gt;1,"Check ID",SUMPRODUCT(--(Defects!$B$2:$B$500=$A263),--(Defects!$E$2:$E$500&lt;&gt;"Closed"))))</f>
        <v/>
      </c>
      <c r="L263" s="15" t="str">
        <f>IF(COUNTA($A263:$I263)=0,"",IF($A263="","Check ID",IF(SUMPRODUCT(--($A$2:$A$500=$A263))&gt;1,"Duplicate ID",IF(OR($B263="",SUMPRODUCT(--(Processes!$A$2:$A$21=$B263))=0),"Check process",IF(NOT(ISNUMBER(E263)),"Check date",IF(E263&lt;&gt;INT(E263),"Check date",IF(NOT(OR(F263="Critical",F263="High",F263="Medium")),"Check inputs","OK")))))))</f>
        <v/>
      </c>
    </row>
    <row r="264" ht="26" customHeight="1" spans="1:12" x14ac:dyDescent="0.25">
      <c r="A264" s="12"/>
      <c r="B264" s="12"/>
      <c r="C264" s="13"/>
      <c r="D264" s="13"/>
      <c r="E264" s="14"/>
      <c r="F264" s="12"/>
      <c r="G264" s="12"/>
      <c r="H264" s="12"/>
      <c r="I264" s="12"/>
      <c r="J264" s="15" t="str">
        <f>IF($A264="","",IF(H264&lt;&gt;"",H264,IF(G264&lt;&gt;"",G264,"Not run")))</f>
        <v/>
      </c>
      <c r="K264" s="16" t="str">
        <f>IF($A264="","",IF(SUMPRODUCT(--($A$2:$A$500=$A264))&gt;1,"Check ID",SUMPRODUCT(--(Defects!$B$2:$B$500=$A264),--(Defects!$E$2:$E$500&lt;&gt;"Closed"))))</f>
        <v/>
      </c>
      <c r="L264" s="15" t="str">
        <f>IF(COUNTA($A264:$I264)=0,"",IF($A264="","Check ID",IF(SUMPRODUCT(--($A$2:$A$500=$A264))&gt;1,"Duplicate ID",IF(OR($B264="",SUMPRODUCT(--(Processes!$A$2:$A$21=$B264))=0),"Check process",IF(NOT(ISNUMBER(E264)),"Check date",IF(E264&lt;&gt;INT(E264),"Check date",IF(NOT(OR(F264="Critical",F264="High",F264="Medium")),"Check inputs","OK")))))))</f>
        <v/>
      </c>
    </row>
    <row r="265" ht="26" customHeight="1" spans="1:12" x14ac:dyDescent="0.25">
      <c r="A265" s="12"/>
      <c r="B265" s="12"/>
      <c r="C265" s="13"/>
      <c r="D265" s="13"/>
      <c r="E265" s="14"/>
      <c r="F265" s="12"/>
      <c r="G265" s="12"/>
      <c r="H265" s="12"/>
      <c r="I265" s="12"/>
      <c r="J265" s="15" t="str">
        <f>IF($A265="","",IF(H265&lt;&gt;"",H265,IF(G265&lt;&gt;"",G265,"Not run")))</f>
        <v/>
      </c>
      <c r="K265" s="16" t="str">
        <f>IF($A265="","",IF(SUMPRODUCT(--($A$2:$A$500=$A265))&gt;1,"Check ID",SUMPRODUCT(--(Defects!$B$2:$B$500=$A265),--(Defects!$E$2:$E$500&lt;&gt;"Closed"))))</f>
        <v/>
      </c>
      <c r="L265" s="15" t="str">
        <f>IF(COUNTA($A265:$I265)=0,"",IF($A265="","Check ID",IF(SUMPRODUCT(--($A$2:$A$500=$A265))&gt;1,"Duplicate ID",IF(OR($B265="",SUMPRODUCT(--(Processes!$A$2:$A$21=$B265))=0),"Check process",IF(NOT(ISNUMBER(E265)),"Check date",IF(E265&lt;&gt;INT(E265),"Check date",IF(NOT(OR(F265="Critical",F265="High",F265="Medium")),"Check inputs","OK")))))))</f>
        <v/>
      </c>
    </row>
    <row r="266" ht="26" customHeight="1" spans="1:12" x14ac:dyDescent="0.25">
      <c r="A266" s="12"/>
      <c r="B266" s="12"/>
      <c r="C266" s="13"/>
      <c r="D266" s="13"/>
      <c r="E266" s="14"/>
      <c r="F266" s="12"/>
      <c r="G266" s="12"/>
      <c r="H266" s="12"/>
      <c r="I266" s="12"/>
      <c r="J266" s="15" t="str">
        <f>IF($A266="","",IF(H266&lt;&gt;"",H266,IF(G266&lt;&gt;"",G266,"Not run")))</f>
        <v/>
      </c>
      <c r="K266" s="16" t="str">
        <f>IF($A266="","",IF(SUMPRODUCT(--($A$2:$A$500=$A266))&gt;1,"Check ID",SUMPRODUCT(--(Defects!$B$2:$B$500=$A266),--(Defects!$E$2:$E$500&lt;&gt;"Closed"))))</f>
        <v/>
      </c>
      <c r="L266" s="15" t="str">
        <f>IF(COUNTA($A266:$I266)=0,"",IF($A266="","Check ID",IF(SUMPRODUCT(--($A$2:$A$500=$A266))&gt;1,"Duplicate ID",IF(OR($B266="",SUMPRODUCT(--(Processes!$A$2:$A$21=$B266))=0),"Check process",IF(NOT(ISNUMBER(E266)),"Check date",IF(E266&lt;&gt;INT(E266),"Check date",IF(NOT(OR(F266="Critical",F266="High",F266="Medium")),"Check inputs","OK")))))))</f>
        <v/>
      </c>
    </row>
    <row r="267" ht="26" customHeight="1" spans="1:12" x14ac:dyDescent="0.25">
      <c r="A267" s="12"/>
      <c r="B267" s="12"/>
      <c r="C267" s="13"/>
      <c r="D267" s="13"/>
      <c r="E267" s="14"/>
      <c r="F267" s="12"/>
      <c r="G267" s="12"/>
      <c r="H267" s="12"/>
      <c r="I267" s="12"/>
      <c r="J267" s="15" t="str">
        <f>IF($A267="","",IF(H267&lt;&gt;"",H267,IF(G267&lt;&gt;"",G267,"Not run")))</f>
        <v/>
      </c>
      <c r="K267" s="16" t="str">
        <f>IF($A267="","",IF(SUMPRODUCT(--($A$2:$A$500=$A267))&gt;1,"Check ID",SUMPRODUCT(--(Defects!$B$2:$B$500=$A267),--(Defects!$E$2:$E$500&lt;&gt;"Closed"))))</f>
        <v/>
      </c>
      <c r="L267" s="15" t="str">
        <f>IF(COUNTA($A267:$I267)=0,"",IF($A267="","Check ID",IF(SUMPRODUCT(--($A$2:$A$500=$A267))&gt;1,"Duplicate ID",IF(OR($B267="",SUMPRODUCT(--(Processes!$A$2:$A$21=$B267))=0),"Check process",IF(NOT(ISNUMBER(E267)),"Check date",IF(E267&lt;&gt;INT(E267),"Check date",IF(NOT(OR(F267="Critical",F267="High",F267="Medium")),"Check inputs","OK")))))))</f>
        <v/>
      </c>
    </row>
    <row r="268" ht="26" customHeight="1" spans="1:12" x14ac:dyDescent="0.25">
      <c r="A268" s="12"/>
      <c r="B268" s="12"/>
      <c r="C268" s="13"/>
      <c r="D268" s="13"/>
      <c r="E268" s="14"/>
      <c r="F268" s="12"/>
      <c r="G268" s="12"/>
      <c r="H268" s="12"/>
      <c r="I268" s="12"/>
      <c r="J268" s="15" t="str">
        <f>IF($A268="","",IF(H268&lt;&gt;"",H268,IF(G268&lt;&gt;"",G268,"Not run")))</f>
        <v/>
      </c>
      <c r="K268" s="16" t="str">
        <f>IF($A268="","",IF(SUMPRODUCT(--($A$2:$A$500=$A268))&gt;1,"Check ID",SUMPRODUCT(--(Defects!$B$2:$B$500=$A268),--(Defects!$E$2:$E$500&lt;&gt;"Closed"))))</f>
        <v/>
      </c>
      <c r="L268" s="15" t="str">
        <f>IF(COUNTA($A268:$I268)=0,"",IF($A268="","Check ID",IF(SUMPRODUCT(--($A$2:$A$500=$A268))&gt;1,"Duplicate ID",IF(OR($B268="",SUMPRODUCT(--(Processes!$A$2:$A$21=$B268))=0),"Check process",IF(NOT(ISNUMBER(E268)),"Check date",IF(E268&lt;&gt;INT(E268),"Check date",IF(NOT(OR(F268="Critical",F268="High",F268="Medium")),"Check inputs","OK")))))))</f>
        <v/>
      </c>
    </row>
    <row r="269" ht="26" customHeight="1" spans="1:12" x14ac:dyDescent="0.25">
      <c r="A269" s="12"/>
      <c r="B269" s="12"/>
      <c r="C269" s="13"/>
      <c r="D269" s="13"/>
      <c r="E269" s="14"/>
      <c r="F269" s="12"/>
      <c r="G269" s="12"/>
      <c r="H269" s="12"/>
      <c r="I269" s="12"/>
      <c r="J269" s="15" t="str">
        <f>IF($A269="","",IF(H269&lt;&gt;"",H269,IF(G269&lt;&gt;"",G269,"Not run")))</f>
        <v/>
      </c>
      <c r="K269" s="16" t="str">
        <f>IF($A269="","",IF(SUMPRODUCT(--($A$2:$A$500=$A269))&gt;1,"Check ID",SUMPRODUCT(--(Defects!$B$2:$B$500=$A269),--(Defects!$E$2:$E$500&lt;&gt;"Closed"))))</f>
        <v/>
      </c>
      <c r="L269" s="15" t="str">
        <f>IF(COUNTA($A269:$I269)=0,"",IF($A269="","Check ID",IF(SUMPRODUCT(--($A$2:$A$500=$A269))&gt;1,"Duplicate ID",IF(OR($B269="",SUMPRODUCT(--(Processes!$A$2:$A$21=$B269))=0),"Check process",IF(NOT(ISNUMBER(E269)),"Check date",IF(E269&lt;&gt;INT(E269),"Check date",IF(NOT(OR(F269="Critical",F269="High",F269="Medium")),"Check inputs","OK")))))))</f>
        <v/>
      </c>
    </row>
    <row r="270" ht="26" customHeight="1" spans="1:12" x14ac:dyDescent="0.25">
      <c r="A270" s="12"/>
      <c r="B270" s="12"/>
      <c r="C270" s="13"/>
      <c r="D270" s="13"/>
      <c r="E270" s="14"/>
      <c r="F270" s="12"/>
      <c r="G270" s="12"/>
      <c r="H270" s="12"/>
      <c r="I270" s="12"/>
      <c r="J270" s="15" t="str">
        <f>IF($A270="","",IF(H270&lt;&gt;"",H270,IF(G270&lt;&gt;"",G270,"Not run")))</f>
        <v/>
      </c>
      <c r="K270" s="16" t="str">
        <f>IF($A270="","",IF(SUMPRODUCT(--($A$2:$A$500=$A270))&gt;1,"Check ID",SUMPRODUCT(--(Defects!$B$2:$B$500=$A270),--(Defects!$E$2:$E$500&lt;&gt;"Closed"))))</f>
        <v/>
      </c>
      <c r="L270" s="15" t="str">
        <f>IF(COUNTA($A270:$I270)=0,"",IF($A270="","Check ID",IF(SUMPRODUCT(--($A$2:$A$500=$A270))&gt;1,"Duplicate ID",IF(OR($B270="",SUMPRODUCT(--(Processes!$A$2:$A$21=$B270))=0),"Check process",IF(NOT(ISNUMBER(E270)),"Check date",IF(E270&lt;&gt;INT(E270),"Check date",IF(NOT(OR(F270="Critical",F270="High",F270="Medium")),"Check inputs","OK")))))))</f>
        <v/>
      </c>
    </row>
    <row r="271" ht="26" customHeight="1" spans="1:12" x14ac:dyDescent="0.25">
      <c r="A271" s="12"/>
      <c r="B271" s="12"/>
      <c r="C271" s="13"/>
      <c r="D271" s="13"/>
      <c r="E271" s="14"/>
      <c r="F271" s="12"/>
      <c r="G271" s="12"/>
      <c r="H271" s="12"/>
      <c r="I271" s="12"/>
      <c r="J271" s="15" t="str">
        <f>IF($A271="","",IF(H271&lt;&gt;"",H271,IF(G271&lt;&gt;"",G271,"Not run")))</f>
        <v/>
      </c>
      <c r="K271" s="16" t="str">
        <f>IF($A271="","",IF(SUMPRODUCT(--($A$2:$A$500=$A271))&gt;1,"Check ID",SUMPRODUCT(--(Defects!$B$2:$B$500=$A271),--(Defects!$E$2:$E$500&lt;&gt;"Closed"))))</f>
        <v/>
      </c>
      <c r="L271" s="15" t="str">
        <f>IF(COUNTA($A271:$I271)=0,"",IF($A271="","Check ID",IF(SUMPRODUCT(--($A$2:$A$500=$A271))&gt;1,"Duplicate ID",IF(OR($B271="",SUMPRODUCT(--(Processes!$A$2:$A$21=$B271))=0),"Check process",IF(NOT(ISNUMBER(E271)),"Check date",IF(E271&lt;&gt;INT(E271),"Check date",IF(NOT(OR(F271="Critical",F271="High",F271="Medium")),"Check inputs","OK")))))))</f>
        <v/>
      </c>
    </row>
    <row r="272" ht="26" customHeight="1" spans="1:12" x14ac:dyDescent="0.25">
      <c r="A272" s="12"/>
      <c r="B272" s="12"/>
      <c r="C272" s="13"/>
      <c r="D272" s="13"/>
      <c r="E272" s="14"/>
      <c r="F272" s="12"/>
      <c r="G272" s="12"/>
      <c r="H272" s="12"/>
      <c r="I272" s="12"/>
      <c r="J272" s="15" t="str">
        <f>IF($A272="","",IF(H272&lt;&gt;"",H272,IF(G272&lt;&gt;"",G272,"Not run")))</f>
        <v/>
      </c>
      <c r="K272" s="16" t="str">
        <f>IF($A272="","",IF(SUMPRODUCT(--($A$2:$A$500=$A272))&gt;1,"Check ID",SUMPRODUCT(--(Defects!$B$2:$B$500=$A272),--(Defects!$E$2:$E$500&lt;&gt;"Closed"))))</f>
        <v/>
      </c>
      <c r="L272" s="15" t="str">
        <f>IF(COUNTA($A272:$I272)=0,"",IF($A272="","Check ID",IF(SUMPRODUCT(--($A$2:$A$500=$A272))&gt;1,"Duplicate ID",IF(OR($B272="",SUMPRODUCT(--(Processes!$A$2:$A$21=$B272))=0),"Check process",IF(NOT(ISNUMBER(E272)),"Check date",IF(E272&lt;&gt;INT(E272),"Check date",IF(NOT(OR(F272="Critical",F272="High",F272="Medium")),"Check inputs","OK")))))))</f>
        <v/>
      </c>
    </row>
    <row r="273" ht="26" customHeight="1" spans="1:12" x14ac:dyDescent="0.25">
      <c r="A273" s="12"/>
      <c r="B273" s="12"/>
      <c r="C273" s="13"/>
      <c r="D273" s="13"/>
      <c r="E273" s="14"/>
      <c r="F273" s="12"/>
      <c r="G273" s="12"/>
      <c r="H273" s="12"/>
      <c r="I273" s="12"/>
      <c r="J273" s="15" t="str">
        <f>IF($A273="","",IF(H273&lt;&gt;"",H273,IF(G273&lt;&gt;"",G273,"Not run")))</f>
        <v/>
      </c>
      <c r="K273" s="16" t="str">
        <f>IF($A273="","",IF(SUMPRODUCT(--($A$2:$A$500=$A273))&gt;1,"Check ID",SUMPRODUCT(--(Defects!$B$2:$B$500=$A273),--(Defects!$E$2:$E$500&lt;&gt;"Closed"))))</f>
        <v/>
      </c>
      <c r="L273" s="15" t="str">
        <f>IF(COUNTA($A273:$I273)=0,"",IF($A273="","Check ID",IF(SUMPRODUCT(--($A$2:$A$500=$A273))&gt;1,"Duplicate ID",IF(OR($B273="",SUMPRODUCT(--(Processes!$A$2:$A$21=$B273))=0),"Check process",IF(NOT(ISNUMBER(E273)),"Check date",IF(E273&lt;&gt;INT(E273),"Check date",IF(NOT(OR(F273="Critical",F273="High",F273="Medium")),"Check inputs","OK")))))))</f>
        <v/>
      </c>
    </row>
    <row r="274" ht="26" customHeight="1" spans="1:12" x14ac:dyDescent="0.25">
      <c r="A274" s="12"/>
      <c r="B274" s="12"/>
      <c r="C274" s="13"/>
      <c r="D274" s="13"/>
      <c r="E274" s="14"/>
      <c r="F274" s="12"/>
      <c r="G274" s="12"/>
      <c r="H274" s="12"/>
      <c r="I274" s="12"/>
      <c r="J274" s="15" t="str">
        <f>IF($A274="","",IF(H274&lt;&gt;"",H274,IF(G274&lt;&gt;"",G274,"Not run")))</f>
        <v/>
      </c>
      <c r="K274" s="16" t="str">
        <f>IF($A274="","",IF(SUMPRODUCT(--($A$2:$A$500=$A274))&gt;1,"Check ID",SUMPRODUCT(--(Defects!$B$2:$B$500=$A274),--(Defects!$E$2:$E$500&lt;&gt;"Closed"))))</f>
        <v/>
      </c>
      <c r="L274" s="15" t="str">
        <f>IF(COUNTA($A274:$I274)=0,"",IF($A274="","Check ID",IF(SUMPRODUCT(--($A$2:$A$500=$A274))&gt;1,"Duplicate ID",IF(OR($B274="",SUMPRODUCT(--(Processes!$A$2:$A$21=$B274))=0),"Check process",IF(NOT(ISNUMBER(E274)),"Check date",IF(E274&lt;&gt;INT(E274),"Check date",IF(NOT(OR(F274="Critical",F274="High",F274="Medium")),"Check inputs","OK")))))))</f>
        <v/>
      </c>
    </row>
    <row r="275" ht="26" customHeight="1" spans="1:12" x14ac:dyDescent="0.25">
      <c r="A275" s="12"/>
      <c r="B275" s="12"/>
      <c r="C275" s="13"/>
      <c r="D275" s="13"/>
      <c r="E275" s="14"/>
      <c r="F275" s="12"/>
      <c r="G275" s="12"/>
      <c r="H275" s="12"/>
      <c r="I275" s="12"/>
      <c r="J275" s="15" t="str">
        <f>IF($A275="","",IF(H275&lt;&gt;"",H275,IF(G275&lt;&gt;"",G275,"Not run")))</f>
        <v/>
      </c>
      <c r="K275" s="16" t="str">
        <f>IF($A275="","",IF(SUMPRODUCT(--($A$2:$A$500=$A275))&gt;1,"Check ID",SUMPRODUCT(--(Defects!$B$2:$B$500=$A275),--(Defects!$E$2:$E$500&lt;&gt;"Closed"))))</f>
        <v/>
      </c>
      <c r="L275" s="15" t="str">
        <f>IF(COUNTA($A275:$I275)=0,"",IF($A275="","Check ID",IF(SUMPRODUCT(--($A$2:$A$500=$A275))&gt;1,"Duplicate ID",IF(OR($B275="",SUMPRODUCT(--(Processes!$A$2:$A$21=$B275))=0),"Check process",IF(NOT(ISNUMBER(E275)),"Check date",IF(E275&lt;&gt;INT(E275),"Check date",IF(NOT(OR(F275="Critical",F275="High",F275="Medium")),"Check inputs","OK")))))))</f>
        <v/>
      </c>
    </row>
    <row r="276" ht="26" customHeight="1" spans="1:12" x14ac:dyDescent="0.25">
      <c r="A276" s="12"/>
      <c r="B276" s="12"/>
      <c r="C276" s="13"/>
      <c r="D276" s="13"/>
      <c r="E276" s="14"/>
      <c r="F276" s="12"/>
      <c r="G276" s="12"/>
      <c r="H276" s="12"/>
      <c r="I276" s="12"/>
      <c r="J276" s="15" t="str">
        <f>IF($A276="","",IF(H276&lt;&gt;"",H276,IF(G276&lt;&gt;"",G276,"Not run")))</f>
        <v/>
      </c>
      <c r="K276" s="16" t="str">
        <f>IF($A276="","",IF(SUMPRODUCT(--($A$2:$A$500=$A276))&gt;1,"Check ID",SUMPRODUCT(--(Defects!$B$2:$B$500=$A276),--(Defects!$E$2:$E$500&lt;&gt;"Closed"))))</f>
        <v/>
      </c>
      <c r="L276" s="15" t="str">
        <f>IF(COUNTA($A276:$I276)=0,"",IF($A276="","Check ID",IF(SUMPRODUCT(--($A$2:$A$500=$A276))&gt;1,"Duplicate ID",IF(OR($B276="",SUMPRODUCT(--(Processes!$A$2:$A$21=$B276))=0),"Check process",IF(NOT(ISNUMBER(E276)),"Check date",IF(E276&lt;&gt;INT(E276),"Check date",IF(NOT(OR(F276="Critical",F276="High",F276="Medium")),"Check inputs","OK")))))))</f>
        <v/>
      </c>
    </row>
    <row r="277" ht="26" customHeight="1" spans="1:12" x14ac:dyDescent="0.25">
      <c r="A277" s="12"/>
      <c r="B277" s="12"/>
      <c r="C277" s="13"/>
      <c r="D277" s="13"/>
      <c r="E277" s="14"/>
      <c r="F277" s="12"/>
      <c r="G277" s="12"/>
      <c r="H277" s="12"/>
      <c r="I277" s="12"/>
      <c r="J277" s="15" t="str">
        <f>IF($A277="","",IF(H277&lt;&gt;"",H277,IF(G277&lt;&gt;"",G277,"Not run")))</f>
        <v/>
      </c>
      <c r="K277" s="16" t="str">
        <f>IF($A277="","",IF(SUMPRODUCT(--($A$2:$A$500=$A277))&gt;1,"Check ID",SUMPRODUCT(--(Defects!$B$2:$B$500=$A277),--(Defects!$E$2:$E$500&lt;&gt;"Closed"))))</f>
        <v/>
      </c>
      <c r="L277" s="15" t="str">
        <f>IF(COUNTA($A277:$I277)=0,"",IF($A277="","Check ID",IF(SUMPRODUCT(--($A$2:$A$500=$A277))&gt;1,"Duplicate ID",IF(OR($B277="",SUMPRODUCT(--(Processes!$A$2:$A$21=$B277))=0),"Check process",IF(NOT(ISNUMBER(E277)),"Check date",IF(E277&lt;&gt;INT(E277),"Check date",IF(NOT(OR(F277="Critical",F277="High",F277="Medium")),"Check inputs","OK")))))))</f>
        <v/>
      </c>
    </row>
    <row r="278" ht="26" customHeight="1" spans="1:12" x14ac:dyDescent="0.25">
      <c r="A278" s="12"/>
      <c r="B278" s="12"/>
      <c r="C278" s="13"/>
      <c r="D278" s="13"/>
      <c r="E278" s="14"/>
      <c r="F278" s="12"/>
      <c r="G278" s="12"/>
      <c r="H278" s="12"/>
      <c r="I278" s="12"/>
      <c r="J278" s="15" t="str">
        <f>IF($A278="","",IF(H278&lt;&gt;"",H278,IF(G278&lt;&gt;"",G278,"Not run")))</f>
        <v/>
      </c>
      <c r="K278" s="16" t="str">
        <f>IF($A278="","",IF(SUMPRODUCT(--($A$2:$A$500=$A278))&gt;1,"Check ID",SUMPRODUCT(--(Defects!$B$2:$B$500=$A278),--(Defects!$E$2:$E$500&lt;&gt;"Closed"))))</f>
        <v/>
      </c>
      <c r="L278" s="15" t="str">
        <f>IF(COUNTA($A278:$I278)=0,"",IF($A278="","Check ID",IF(SUMPRODUCT(--($A$2:$A$500=$A278))&gt;1,"Duplicate ID",IF(OR($B278="",SUMPRODUCT(--(Processes!$A$2:$A$21=$B278))=0),"Check process",IF(NOT(ISNUMBER(E278)),"Check date",IF(E278&lt;&gt;INT(E278),"Check date",IF(NOT(OR(F278="Critical",F278="High",F278="Medium")),"Check inputs","OK")))))))</f>
        <v/>
      </c>
    </row>
    <row r="279" ht="26" customHeight="1" spans="1:12" x14ac:dyDescent="0.25">
      <c r="A279" s="12"/>
      <c r="B279" s="12"/>
      <c r="C279" s="13"/>
      <c r="D279" s="13"/>
      <c r="E279" s="14"/>
      <c r="F279" s="12"/>
      <c r="G279" s="12"/>
      <c r="H279" s="12"/>
      <c r="I279" s="12"/>
      <c r="J279" s="15" t="str">
        <f>IF($A279="","",IF(H279&lt;&gt;"",H279,IF(G279&lt;&gt;"",G279,"Not run")))</f>
        <v/>
      </c>
      <c r="K279" s="16" t="str">
        <f>IF($A279="","",IF(SUMPRODUCT(--($A$2:$A$500=$A279))&gt;1,"Check ID",SUMPRODUCT(--(Defects!$B$2:$B$500=$A279),--(Defects!$E$2:$E$500&lt;&gt;"Closed"))))</f>
        <v/>
      </c>
      <c r="L279" s="15" t="str">
        <f>IF(COUNTA($A279:$I279)=0,"",IF($A279="","Check ID",IF(SUMPRODUCT(--($A$2:$A$500=$A279))&gt;1,"Duplicate ID",IF(OR($B279="",SUMPRODUCT(--(Processes!$A$2:$A$21=$B279))=0),"Check process",IF(NOT(ISNUMBER(E279)),"Check date",IF(E279&lt;&gt;INT(E279),"Check date",IF(NOT(OR(F279="Critical",F279="High",F279="Medium")),"Check inputs","OK")))))))</f>
        <v/>
      </c>
    </row>
    <row r="280" ht="26" customHeight="1" spans="1:12" x14ac:dyDescent="0.25">
      <c r="A280" s="12"/>
      <c r="B280" s="12"/>
      <c r="C280" s="13"/>
      <c r="D280" s="13"/>
      <c r="E280" s="14"/>
      <c r="F280" s="12"/>
      <c r="G280" s="12"/>
      <c r="H280" s="12"/>
      <c r="I280" s="12"/>
      <c r="J280" s="15" t="str">
        <f>IF($A280="","",IF(H280&lt;&gt;"",H280,IF(G280&lt;&gt;"",G280,"Not run")))</f>
        <v/>
      </c>
      <c r="K280" s="16" t="str">
        <f>IF($A280="","",IF(SUMPRODUCT(--($A$2:$A$500=$A280))&gt;1,"Check ID",SUMPRODUCT(--(Defects!$B$2:$B$500=$A280),--(Defects!$E$2:$E$500&lt;&gt;"Closed"))))</f>
        <v/>
      </c>
      <c r="L280" s="15" t="str">
        <f>IF(COUNTA($A280:$I280)=0,"",IF($A280="","Check ID",IF(SUMPRODUCT(--($A$2:$A$500=$A280))&gt;1,"Duplicate ID",IF(OR($B280="",SUMPRODUCT(--(Processes!$A$2:$A$21=$B280))=0),"Check process",IF(NOT(ISNUMBER(E280)),"Check date",IF(E280&lt;&gt;INT(E280),"Check date",IF(NOT(OR(F280="Critical",F280="High",F280="Medium")),"Check inputs","OK")))))))</f>
        <v/>
      </c>
    </row>
    <row r="281" ht="26" customHeight="1" spans="1:12" x14ac:dyDescent="0.25">
      <c r="A281" s="12"/>
      <c r="B281" s="12"/>
      <c r="C281" s="13"/>
      <c r="D281" s="13"/>
      <c r="E281" s="14"/>
      <c r="F281" s="12"/>
      <c r="G281" s="12"/>
      <c r="H281" s="12"/>
      <c r="I281" s="12"/>
      <c r="J281" s="15" t="str">
        <f>IF($A281="","",IF(H281&lt;&gt;"",H281,IF(G281&lt;&gt;"",G281,"Not run")))</f>
        <v/>
      </c>
      <c r="K281" s="16" t="str">
        <f>IF($A281="","",IF(SUMPRODUCT(--($A$2:$A$500=$A281))&gt;1,"Check ID",SUMPRODUCT(--(Defects!$B$2:$B$500=$A281),--(Defects!$E$2:$E$500&lt;&gt;"Closed"))))</f>
        <v/>
      </c>
      <c r="L281" s="15" t="str">
        <f>IF(COUNTA($A281:$I281)=0,"",IF($A281="","Check ID",IF(SUMPRODUCT(--($A$2:$A$500=$A281))&gt;1,"Duplicate ID",IF(OR($B281="",SUMPRODUCT(--(Processes!$A$2:$A$21=$B281))=0),"Check process",IF(NOT(ISNUMBER(E281)),"Check date",IF(E281&lt;&gt;INT(E281),"Check date",IF(NOT(OR(F281="Critical",F281="High",F281="Medium")),"Check inputs","OK")))))))</f>
        <v/>
      </c>
    </row>
    <row r="282" ht="26" customHeight="1" spans="1:12" x14ac:dyDescent="0.25">
      <c r="A282" s="12"/>
      <c r="B282" s="12"/>
      <c r="C282" s="13"/>
      <c r="D282" s="13"/>
      <c r="E282" s="14"/>
      <c r="F282" s="12"/>
      <c r="G282" s="12"/>
      <c r="H282" s="12"/>
      <c r="I282" s="12"/>
      <c r="J282" s="15" t="str">
        <f>IF($A282="","",IF(H282&lt;&gt;"",H282,IF(G282&lt;&gt;"",G282,"Not run")))</f>
        <v/>
      </c>
      <c r="K282" s="16" t="str">
        <f>IF($A282="","",IF(SUMPRODUCT(--($A$2:$A$500=$A282))&gt;1,"Check ID",SUMPRODUCT(--(Defects!$B$2:$B$500=$A282),--(Defects!$E$2:$E$500&lt;&gt;"Closed"))))</f>
        <v/>
      </c>
      <c r="L282" s="15" t="str">
        <f>IF(COUNTA($A282:$I282)=0,"",IF($A282="","Check ID",IF(SUMPRODUCT(--($A$2:$A$500=$A282))&gt;1,"Duplicate ID",IF(OR($B282="",SUMPRODUCT(--(Processes!$A$2:$A$21=$B282))=0),"Check process",IF(NOT(ISNUMBER(E282)),"Check date",IF(E282&lt;&gt;INT(E282),"Check date",IF(NOT(OR(F282="Critical",F282="High",F282="Medium")),"Check inputs","OK")))))))</f>
        <v/>
      </c>
    </row>
    <row r="283" ht="26" customHeight="1" spans="1:12" x14ac:dyDescent="0.25">
      <c r="A283" s="12"/>
      <c r="B283" s="12"/>
      <c r="C283" s="13"/>
      <c r="D283" s="13"/>
      <c r="E283" s="14"/>
      <c r="F283" s="12"/>
      <c r="G283" s="12"/>
      <c r="H283" s="12"/>
      <c r="I283" s="12"/>
      <c r="J283" s="15" t="str">
        <f>IF($A283="","",IF(H283&lt;&gt;"",H283,IF(G283&lt;&gt;"",G283,"Not run")))</f>
        <v/>
      </c>
      <c r="K283" s="16" t="str">
        <f>IF($A283="","",IF(SUMPRODUCT(--($A$2:$A$500=$A283))&gt;1,"Check ID",SUMPRODUCT(--(Defects!$B$2:$B$500=$A283),--(Defects!$E$2:$E$500&lt;&gt;"Closed"))))</f>
        <v/>
      </c>
      <c r="L283" s="15" t="str">
        <f>IF(COUNTA($A283:$I283)=0,"",IF($A283="","Check ID",IF(SUMPRODUCT(--($A$2:$A$500=$A283))&gt;1,"Duplicate ID",IF(OR($B283="",SUMPRODUCT(--(Processes!$A$2:$A$21=$B283))=0),"Check process",IF(NOT(ISNUMBER(E283)),"Check date",IF(E283&lt;&gt;INT(E283),"Check date",IF(NOT(OR(F283="Critical",F283="High",F283="Medium")),"Check inputs","OK")))))))</f>
        <v/>
      </c>
    </row>
    <row r="284" ht="26" customHeight="1" spans="1:12" x14ac:dyDescent="0.25">
      <c r="A284" s="12"/>
      <c r="B284" s="12"/>
      <c r="C284" s="13"/>
      <c r="D284" s="13"/>
      <c r="E284" s="14"/>
      <c r="F284" s="12"/>
      <c r="G284" s="12"/>
      <c r="H284" s="12"/>
      <c r="I284" s="12"/>
      <c r="J284" s="15" t="str">
        <f>IF($A284="","",IF(H284&lt;&gt;"",H284,IF(G284&lt;&gt;"",G284,"Not run")))</f>
        <v/>
      </c>
      <c r="K284" s="16" t="str">
        <f>IF($A284="","",IF(SUMPRODUCT(--($A$2:$A$500=$A284))&gt;1,"Check ID",SUMPRODUCT(--(Defects!$B$2:$B$500=$A284),--(Defects!$E$2:$E$500&lt;&gt;"Closed"))))</f>
        <v/>
      </c>
      <c r="L284" s="15" t="str">
        <f>IF(COUNTA($A284:$I284)=0,"",IF($A284="","Check ID",IF(SUMPRODUCT(--($A$2:$A$500=$A284))&gt;1,"Duplicate ID",IF(OR($B284="",SUMPRODUCT(--(Processes!$A$2:$A$21=$B284))=0),"Check process",IF(NOT(ISNUMBER(E284)),"Check date",IF(E284&lt;&gt;INT(E284),"Check date",IF(NOT(OR(F284="Critical",F284="High",F284="Medium")),"Check inputs","OK")))))))</f>
        <v/>
      </c>
    </row>
    <row r="285" ht="26" customHeight="1" spans="1:12" x14ac:dyDescent="0.25">
      <c r="A285" s="12"/>
      <c r="B285" s="12"/>
      <c r="C285" s="13"/>
      <c r="D285" s="13"/>
      <c r="E285" s="14"/>
      <c r="F285" s="12"/>
      <c r="G285" s="12"/>
      <c r="H285" s="12"/>
      <c r="I285" s="12"/>
      <c r="J285" s="15" t="str">
        <f>IF($A285="","",IF(H285&lt;&gt;"",H285,IF(G285&lt;&gt;"",G285,"Not run")))</f>
        <v/>
      </c>
      <c r="K285" s="16" t="str">
        <f>IF($A285="","",IF(SUMPRODUCT(--($A$2:$A$500=$A285))&gt;1,"Check ID",SUMPRODUCT(--(Defects!$B$2:$B$500=$A285),--(Defects!$E$2:$E$500&lt;&gt;"Closed"))))</f>
        <v/>
      </c>
      <c r="L285" s="15" t="str">
        <f>IF(COUNTA($A285:$I285)=0,"",IF($A285="","Check ID",IF(SUMPRODUCT(--($A$2:$A$500=$A285))&gt;1,"Duplicate ID",IF(OR($B285="",SUMPRODUCT(--(Processes!$A$2:$A$21=$B285))=0),"Check process",IF(NOT(ISNUMBER(E285)),"Check date",IF(E285&lt;&gt;INT(E285),"Check date",IF(NOT(OR(F285="Critical",F285="High",F285="Medium")),"Check inputs","OK")))))))</f>
        <v/>
      </c>
    </row>
    <row r="286" ht="26" customHeight="1" spans="1:12" x14ac:dyDescent="0.25">
      <c r="A286" s="12"/>
      <c r="B286" s="12"/>
      <c r="C286" s="13"/>
      <c r="D286" s="13"/>
      <c r="E286" s="14"/>
      <c r="F286" s="12"/>
      <c r="G286" s="12"/>
      <c r="H286" s="12"/>
      <c r="I286" s="12"/>
      <c r="J286" s="15" t="str">
        <f>IF($A286="","",IF(H286&lt;&gt;"",H286,IF(G286&lt;&gt;"",G286,"Not run")))</f>
        <v/>
      </c>
      <c r="K286" s="16" t="str">
        <f>IF($A286="","",IF(SUMPRODUCT(--($A$2:$A$500=$A286))&gt;1,"Check ID",SUMPRODUCT(--(Defects!$B$2:$B$500=$A286),--(Defects!$E$2:$E$500&lt;&gt;"Closed"))))</f>
        <v/>
      </c>
      <c r="L286" s="15" t="str">
        <f>IF(COUNTA($A286:$I286)=0,"",IF($A286="","Check ID",IF(SUMPRODUCT(--($A$2:$A$500=$A286))&gt;1,"Duplicate ID",IF(OR($B286="",SUMPRODUCT(--(Processes!$A$2:$A$21=$B286))=0),"Check process",IF(NOT(ISNUMBER(E286)),"Check date",IF(E286&lt;&gt;INT(E286),"Check date",IF(NOT(OR(F286="Critical",F286="High",F286="Medium")),"Check inputs","OK")))))))</f>
        <v/>
      </c>
    </row>
    <row r="287" ht="26" customHeight="1" spans="1:12" x14ac:dyDescent="0.25">
      <c r="A287" s="12"/>
      <c r="B287" s="12"/>
      <c r="C287" s="13"/>
      <c r="D287" s="13"/>
      <c r="E287" s="14"/>
      <c r="F287" s="12"/>
      <c r="G287" s="12"/>
      <c r="H287" s="12"/>
      <c r="I287" s="12"/>
      <c r="J287" s="15" t="str">
        <f>IF($A287="","",IF(H287&lt;&gt;"",H287,IF(G287&lt;&gt;"",G287,"Not run")))</f>
        <v/>
      </c>
      <c r="K287" s="16" t="str">
        <f>IF($A287="","",IF(SUMPRODUCT(--($A$2:$A$500=$A287))&gt;1,"Check ID",SUMPRODUCT(--(Defects!$B$2:$B$500=$A287),--(Defects!$E$2:$E$500&lt;&gt;"Closed"))))</f>
        <v/>
      </c>
      <c r="L287" s="15" t="str">
        <f>IF(COUNTA($A287:$I287)=0,"",IF($A287="","Check ID",IF(SUMPRODUCT(--($A$2:$A$500=$A287))&gt;1,"Duplicate ID",IF(OR($B287="",SUMPRODUCT(--(Processes!$A$2:$A$21=$B287))=0),"Check process",IF(NOT(ISNUMBER(E287)),"Check date",IF(E287&lt;&gt;INT(E287),"Check date",IF(NOT(OR(F287="Critical",F287="High",F287="Medium")),"Check inputs","OK")))))))</f>
        <v/>
      </c>
    </row>
    <row r="288" ht="26" customHeight="1" spans="1:12" x14ac:dyDescent="0.25">
      <c r="A288" s="12"/>
      <c r="B288" s="12"/>
      <c r="C288" s="13"/>
      <c r="D288" s="13"/>
      <c r="E288" s="14"/>
      <c r="F288" s="12"/>
      <c r="G288" s="12"/>
      <c r="H288" s="12"/>
      <c r="I288" s="12"/>
      <c r="J288" s="15" t="str">
        <f>IF($A288="","",IF(H288&lt;&gt;"",H288,IF(G288&lt;&gt;"",G288,"Not run")))</f>
        <v/>
      </c>
      <c r="K288" s="16" t="str">
        <f>IF($A288="","",IF(SUMPRODUCT(--($A$2:$A$500=$A288))&gt;1,"Check ID",SUMPRODUCT(--(Defects!$B$2:$B$500=$A288),--(Defects!$E$2:$E$500&lt;&gt;"Closed"))))</f>
        <v/>
      </c>
      <c r="L288" s="15" t="str">
        <f>IF(COUNTA($A288:$I288)=0,"",IF($A288="","Check ID",IF(SUMPRODUCT(--($A$2:$A$500=$A288))&gt;1,"Duplicate ID",IF(OR($B288="",SUMPRODUCT(--(Processes!$A$2:$A$21=$B288))=0),"Check process",IF(NOT(ISNUMBER(E288)),"Check date",IF(E288&lt;&gt;INT(E288),"Check date",IF(NOT(OR(F288="Critical",F288="High",F288="Medium")),"Check inputs","OK")))))))</f>
        <v/>
      </c>
    </row>
    <row r="289" ht="26" customHeight="1" spans="1:12" x14ac:dyDescent="0.25">
      <c r="A289" s="12"/>
      <c r="B289" s="12"/>
      <c r="C289" s="13"/>
      <c r="D289" s="13"/>
      <c r="E289" s="14"/>
      <c r="F289" s="12"/>
      <c r="G289" s="12"/>
      <c r="H289" s="12"/>
      <c r="I289" s="12"/>
      <c r="J289" s="15" t="str">
        <f>IF($A289="","",IF(H289&lt;&gt;"",H289,IF(G289&lt;&gt;"",G289,"Not run")))</f>
        <v/>
      </c>
      <c r="K289" s="16" t="str">
        <f>IF($A289="","",IF(SUMPRODUCT(--($A$2:$A$500=$A289))&gt;1,"Check ID",SUMPRODUCT(--(Defects!$B$2:$B$500=$A289),--(Defects!$E$2:$E$500&lt;&gt;"Closed"))))</f>
        <v/>
      </c>
      <c r="L289" s="15" t="str">
        <f>IF(COUNTA($A289:$I289)=0,"",IF($A289="","Check ID",IF(SUMPRODUCT(--($A$2:$A$500=$A289))&gt;1,"Duplicate ID",IF(OR($B289="",SUMPRODUCT(--(Processes!$A$2:$A$21=$B289))=0),"Check process",IF(NOT(ISNUMBER(E289)),"Check date",IF(E289&lt;&gt;INT(E289),"Check date",IF(NOT(OR(F289="Critical",F289="High",F289="Medium")),"Check inputs","OK")))))))</f>
        <v/>
      </c>
    </row>
    <row r="290" ht="26" customHeight="1" spans="1:12" x14ac:dyDescent="0.25">
      <c r="A290" s="12"/>
      <c r="B290" s="12"/>
      <c r="C290" s="13"/>
      <c r="D290" s="13"/>
      <c r="E290" s="14"/>
      <c r="F290" s="12"/>
      <c r="G290" s="12"/>
      <c r="H290" s="12"/>
      <c r="I290" s="12"/>
      <c r="J290" s="15" t="str">
        <f>IF($A290="","",IF(H290&lt;&gt;"",H290,IF(G290&lt;&gt;"",G290,"Not run")))</f>
        <v/>
      </c>
      <c r="K290" s="16" t="str">
        <f>IF($A290="","",IF(SUMPRODUCT(--($A$2:$A$500=$A290))&gt;1,"Check ID",SUMPRODUCT(--(Defects!$B$2:$B$500=$A290),--(Defects!$E$2:$E$500&lt;&gt;"Closed"))))</f>
        <v/>
      </c>
      <c r="L290" s="15" t="str">
        <f>IF(COUNTA($A290:$I290)=0,"",IF($A290="","Check ID",IF(SUMPRODUCT(--($A$2:$A$500=$A290))&gt;1,"Duplicate ID",IF(OR($B290="",SUMPRODUCT(--(Processes!$A$2:$A$21=$B290))=0),"Check process",IF(NOT(ISNUMBER(E290)),"Check date",IF(E290&lt;&gt;INT(E290),"Check date",IF(NOT(OR(F290="Critical",F290="High",F290="Medium")),"Check inputs","OK")))))))</f>
        <v/>
      </c>
    </row>
    <row r="291" ht="26" customHeight="1" spans="1:12" x14ac:dyDescent="0.25">
      <c r="A291" s="12"/>
      <c r="B291" s="12"/>
      <c r="C291" s="13"/>
      <c r="D291" s="13"/>
      <c r="E291" s="14"/>
      <c r="F291" s="12"/>
      <c r="G291" s="12"/>
      <c r="H291" s="12"/>
      <c r="I291" s="12"/>
      <c r="J291" s="15" t="str">
        <f>IF($A291="","",IF(H291&lt;&gt;"",H291,IF(G291&lt;&gt;"",G291,"Not run")))</f>
        <v/>
      </c>
      <c r="K291" s="16" t="str">
        <f>IF($A291="","",IF(SUMPRODUCT(--($A$2:$A$500=$A291))&gt;1,"Check ID",SUMPRODUCT(--(Defects!$B$2:$B$500=$A291),--(Defects!$E$2:$E$500&lt;&gt;"Closed"))))</f>
        <v/>
      </c>
      <c r="L291" s="15" t="str">
        <f>IF(COUNTA($A291:$I291)=0,"",IF($A291="","Check ID",IF(SUMPRODUCT(--($A$2:$A$500=$A291))&gt;1,"Duplicate ID",IF(OR($B291="",SUMPRODUCT(--(Processes!$A$2:$A$21=$B291))=0),"Check process",IF(NOT(ISNUMBER(E291)),"Check date",IF(E291&lt;&gt;INT(E291),"Check date",IF(NOT(OR(F291="Critical",F291="High",F291="Medium")),"Check inputs","OK")))))))</f>
        <v/>
      </c>
    </row>
    <row r="292" ht="26" customHeight="1" spans="1:12" x14ac:dyDescent="0.25">
      <c r="A292" s="12"/>
      <c r="B292" s="12"/>
      <c r="C292" s="13"/>
      <c r="D292" s="13"/>
      <c r="E292" s="14"/>
      <c r="F292" s="12"/>
      <c r="G292" s="12"/>
      <c r="H292" s="12"/>
      <c r="I292" s="12"/>
      <c r="J292" s="15" t="str">
        <f>IF($A292="","",IF(H292&lt;&gt;"",H292,IF(G292&lt;&gt;"",G292,"Not run")))</f>
        <v/>
      </c>
      <c r="K292" s="16" t="str">
        <f>IF($A292="","",IF(SUMPRODUCT(--($A$2:$A$500=$A292))&gt;1,"Check ID",SUMPRODUCT(--(Defects!$B$2:$B$500=$A292),--(Defects!$E$2:$E$500&lt;&gt;"Closed"))))</f>
        <v/>
      </c>
      <c r="L292" s="15" t="str">
        <f>IF(COUNTA($A292:$I292)=0,"",IF($A292="","Check ID",IF(SUMPRODUCT(--($A$2:$A$500=$A292))&gt;1,"Duplicate ID",IF(OR($B292="",SUMPRODUCT(--(Processes!$A$2:$A$21=$B292))=0),"Check process",IF(NOT(ISNUMBER(E292)),"Check date",IF(E292&lt;&gt;INT(E292),"Check date",IF(NOT(OR(F292="Critical",F292="High",F292="Medium")),"Check inputs","OK")))))))</f>
        <v/>
      </c>
    </row>
    <row r="293" ht="26" customHeight="1" spans="1:12" x14ac:dyDescent="0.25">
      <c r="A293" s="12"/>
      <c r="B293" s="12"/>
      <c r="C293" s="13"/>
      <c r="D293" s="13"/>
      <c r="E293" s="14"/>
      <c r="F293" s="12"/>
      <c r="G293" s="12"/>
      <c r="H293" s="12"/>
      <c r="I293" s="12"/>
      <c r="J293" s="15" t="str">
        <f>IF($A293="","",IF(H293&lt;&gt;"",H293,IF(G293&lt;&gt;"",G293,"Not run")))</f>
        <v/>
      </c>
      <c r="K293" s="16" t="str">
        <f>IF($A293="","",IF(SUMPRODUCT(--($A$2:$A$500=$A293))&gt;1,"Check ID",SUMPRODUCT(--(Defects!$B$2:$B$500=$A293),--(Defects!$E$2:$E$500&lt;&gt;"Closed"))))</f>
        <v/>
      </c>
      <c r="L293" s="15" t="str">
        <f>IF(COUNTA($A293:$I293)=0,"",IF($A293="","Check ID",IF(SUMPRODUCT(--($A$2:$A$500=$A293))&gt;1,"Duplicate ID",IF(OR($B293="",SUMPRODUCT(--(Processes!$A$2:$A$21=$B293))=0),"Check process",IF(NOT(ISNUMBER(E293)),"Check date",IF(E293&lt;&gt;INT(E293),"Check date",IF(NOT(OR(F293="Critical",F293="High",F293="Medium")),"Check inputs","OK")))))))</f>
        <v/>
      </c>
    </row>
    <row r="294" ht="26" customHeight="1" spans="1:12" x14ac:dyDescent="0.25">
      <c r="A294" s="12"/>
      <c r="B294" s="12"/>
      <c r="C294" s="13"/>
      <c r="D294" s="13"/>
      <c r="E294" s="14"/>
      <c r="F294" s="12"/>
      <c r="G294" s="12"/>
      <c r="H294" s="12"/>
      <c r="I294" s="12"/>
      <c r="J294" s="15" t="str">
        <f>IF($A294="","",IF(H294&lt;&gt;"",H294,IF(G294&lt;&gt;"",G294,"Not run")))</f>
        <v/>
      </c>
      <c r="K294" s="16" t="str">
        <f>IF($A294="","",IF(SUMPRODUCT(--($A$2:$A$500=$A294))&gt;1,"Check ID",SUMPRODUCT(--(Defects!$B$2:$B$500=$A294),--(Defects!$E$2:$E$500&lt;&gt;"Closed"))))</f>
        <v/>
      </c>
      <c r="L294" s="15" t="str">
        <f>IF(COUNTA($A294:$I294)=0,"",IF($A294="","Check ID",IF(SUMPRODUCT(--($A$2:$A$500=$A294))&gt;1,"Duplicate ID",IF(OR($B294="",SUMPRODUCT(--(Processes!$A$2:$A$21=$B294))=0),"Check process",IF(NOT(ISNUMBER(E294)),"Check date",IF(E294&lt;&gt;INT(E294),"Check date",IF(NOT(OR(F294="Critical",F294="High",F294="Medium")),"Check inputs","OK")))))))</f>
        <v/>
      </c>
    </row>
    <row r="295" ht="26" customHeight="1" spans="1:12" x14ac:dyDescent="0.25">
      <c r="A295" s="12"/>
      <c r="B295" s="12"/>
      <c r="C295" s="13"/>
      <c r="D295" s="13"/>
      <c r="E295" s="14"/>
      <c r="F295" s="12"/>
      <c r="G295" s="12"/>
      <c r="H295" s="12"/>
      <c r="I295" s="12"/>
      <c r="J295" s="15" t="str">
        <f>IF($A295="","",IF(H295&lt;&gt;"",H295,IF(G295&lt;&gt;"",G295,"Not run")))</f>
        <v/>
      </c>
      <c r="K295" s="16" t="str">
        <f>IF($A295="","",IF(SUMPRODUCT(--($A$2:$A$500=$A295))&gt;1,"Check ID",SUMPRODUCT(--(Defects!$B$2:$B$500=$A295),--(Defects!$E$2:$E$500&lt;&gt;"Closed"))))</f>
        <v/>
      </c>
      <c r="L295" s="15" t="str">
        <f>IF(COUNTA($A295:$I295)=0,"",IF($A295="","Check ID",IF(SUMPRODUCT(--($A$2:$A$500=$A295))&gt;1,"Duplicate ID",IF(OR($B295="",SUMPRODUCT(--(Processes!$A$2:$A$21=$B295))=0),"Check process",IF(NOT(ISNUMBER(E295)),"Check date",IF(E295&lt;&gt;INT(E295),"Check date",IF(NOT(OR(F295="Critical",F295="High",F295="Medium")),"Check inputs","OK")))))))</f>
        <v/>
      </c>
    </row>
    <row r="296" ht="26" customHeight="1" spans="1:12" x14ac:dyDescent="0.25">
      <c r="A296" s="12"/>
      <c r="B296" s="12"/>
      <c r="C296" s="13"/>
      <c r="D296" s="13"/>
      <c r="E296" s="14"/>
      <c r="F296" s="12"/>
      <c r="G296" s="12"/>
      <c r="H296" s="12"/>
      <c r="I296" s="12"/>
      <c r="J296" s="15" t="str">
        <f>IF($A296="","",IF(H296&lt;&gt;"",H296,IF(G296&lt;&gt;"",G296,"Not run")))</f>
        <v/>
      </c>
      <c r="K296" s="16" t="str">
        <f>IF($A296="","",IF(SUMPRODUCT(--($A$2:$A$500=$A296))&gt;1,"Check ID",SUMPRODUCT(--(Defects!$B$2:$B$500=$A296),--(Defects!$E$2:$E$500&lt;&gt;"Closed"))))</f>
        <v/>
      </c>
      <c r="L296" s="15" t="str">
        <f>IF(COUNTA($A296:$I296)=0,"",IF($A296="","Check ID",IF(SUMPRODUCT(--($A$2:$A$500=$A296))&gt;1,"Duplicate ID",IF(OR($B296="",SUMPRODUCT(--(Processes!$A$2:$A$21=$B296))=0),"Check process",IF(NOT(ISNUMBER(E296)),"Check date",IF(E296&lt;&gt;INT(E296),"Check date",IF(NOT(OR(F296="Critical",F296="High",F296="Medium")),"Check inputs","OK")))))))</f>
        <v/>
      </c>
    </row>
    <row r="297" ht="26" customHeight="1" spans="1:12" x14ac:dyDescent="0.25">
      <c r="A297" s="12"/>
      <c r="B297" s="12"/>
      <c r="C297" s="13"/>
      <c r="D297" s="13"/>
      <c r="E297" s="14"/>
      <c r="F297" s="12"/>
      <c r="G297" s="12"/>
      <c r="H297" s="12"/>
      <c r="I297" s="12"/>
      <c r="J297" s="15" t="str">
        <f>IF($A297="","",IF(H297&lt;&gt;"",H297,IF(G297&lt;&gt;"",G297,"Not run")))</f>
        <v/>
      </c>
      <c r="K297" s="16" t="str">
        <f>IF($A297="","",IF(SUMPRODUCT(--($A$2:$A$500=$A297))&gt;1,"Check ID",SUMPRODUCT(--(Defects!$B$2:$B$500=$A297),--(Defects!$E$2:$E$500&lt;&gt;"Closed"))))</f>
        <v/>
      </c>
      <c r="L297" s="15" t="str">
        <f>IF(COUNTA($A297:$I297)=0,"",IF($A297="","Check ID",IF(SUMPRODUCT(--($A$2:$A$500=$A297))&gt;1,"Duplicate ID",IF(OR($B297="",SUMPRODUCT(--(Processes!$A$2:$A$21=$B297))=0),"Check process",IF(NOT(ISNUMBER(E297)),"Check date",IF(E297&lt;&gt;INT(E297),"Check date",IF(NOT(OR(F297="Critical",F297="High",F297="Medium")),"Check inputs","OK")))))))</f>
        <v/>
      </c>
    </row>
    <row r="298" ht="26" customHeight="1" spans="1:12" x14ac:dyDescent="0.25">
      <c r="A298" s="12"/>
      <c r="B298" s="12"/>
      <c r="C298" s="13"/>
      <c r="D298" s="13"/>
      <c r="E298" s="14"/>
      <c r="F298" s="12"/>
      <c r="G298" s="12"/>
      <c r="H298" s="12"/>
      <c r="I298" s="12"/>
      <c r="J298" s="15" t="str">
        <f>IF($A298="","",IF(H298&lt;&gt;"",H298,IF(G298&lt;&gt;"",G298,"Not run")))</f>
        <v/>
      </c>
      <c r="K298" s="16" t="str">
        <f>IF($A298="","",IF(SUMPRODUCT(--($A$2:$A$500=$A298))&gt;1,"Check ID",SUMPRODUCT(--(Defects!$B$2:$B$500=$A298),--(Defects!$E$2:$E$500&lt;&gt;"Closed"))))</f>
        <v/>
      </c>
      <c r="L298" s="15" t="str">
        <f>IF(COUNTA($A298:$I298)=0,"",IF($A298="","Check ID",IF(SUMPRODUCT(--($A$2:$A$500=$A298))&gt;1,"Duplicate ID",IF(OR($B298="",SUMPRODUCT(--(Processes!$A$2:$A$21=$B298))=0),"Check process",IF(NOT(ISNUMBER(E298)),"Check date",IF(E298&lt;&gt;INT(E298),"Check date",IF(NOT(OR(F298="Critical",F298="High",F298="Medium")),"Check inputs","OK")))))))</f>
        <v/>
      </c>
    </row>
    <row r="299" ht="26" customHeight="1" spans="1:12" x14ac:dyDescent="0.25">
      <c r="A299" s="12"/>
      <c r="B299" s="12"/>
      <c r="C299" s="13"/>
      <c r="D299" s="13"/>
      <c r="E299" s="14"/>
      <c r="F299" s="12"/>
      <c r="G299" s="12"/>
      <c r="H299" s="12"/>
      <c r="I299" s="12"/>
      <c r="J299" s="15" t="str">
        <f>IF($A299="","",IF(H299&lt;&gt;"",H299,IF(G299&lt;&gt;"",G299,"Not run")))</f>
        <v/>
      </c>
      <c r="K299" s="16" t="str">
        <f>IF($A299="","",IF(SUMPRODUCT(--($A$2:$A$500=$A299))&gt;1,"Check ID",SUMPRODUCT(--(Defects!$B$2:$B$500=$A299),--(Defects!$E$2:$E$500&lt;&gt;"Closed"))))</f>
        <v/>
      </c>
      <c r="L299" s="15" t="str">
        <f>IF(COUNTA($A299:$I299)=0,"",IF($A299="","Check ID",IF(SUMPRODUCT(--($A$2:$A$500=$A299))&gt;1,"Duplicate ID",IF(OR($B299="",SUMPRODUCT(--(Processes!$A$2:$A$21=$B299))=0),"Check process",IF(NOT(ISNUMBER(E299)),"Check date",IF(E299&lt;&gt;INT(E299),"Check date",IF(NOT(OR(F299="Critical",F299="High",F299="Medium")),"Check inputs","OK")))))))</f>
        <v/>
      </c>
    </row>
    <row r="300" ht="26" customHeight="1" spans="1:12" x14ac:dyDescent="0.25">
      <c r="A300" s="12"/>
      <c r="B300" s="12"/>
      <c r="C300" s="13"/>
      <c r="D300" s="13"/>
      <c r="E300" s="14"/>
      <c r="F300" s="12"/>
      <c r="G300" s="12"/>
      <c r="H300" s="12"/>
      <c r="I300" s="12"/>
      <c r="J300" s="15" t="str">
        <f>IF($A300="","",IF(H300&lt;&gt;"",H300,IF(G300&lt;&gt;"",G300,"Not run")))</f>
        <v/>
      </c>
      <c r="K300" s="16" t="str">
        <f>IF($A300="","",IF(SUMPRODUCT(--($A$2:$A$500=$A300))&gt;1,"Check ID",SUMPRODUCT(--(Defects!$B$2:$B$500=$A300),--(Defects!$E$2:$E$500&lt;&gt;"Closed"))))</f>
        <v/>
      </c>
      <c r="L300" s="15" t="str">
        <f>IF(COUNTA($A300:$I300)=0,"",IF($A300="","Check ID",IF(SUMPRODUCT(--($A$2:$A$500=$A300))&gt;1,"Duplicate ID",IF(OR($B300="",SUMPRODUCT(--(Processes!$A$2:$A$21=$B300))=0),"Check process",IF(NOT(ISNUMBER(E300)),"Check date",IF(E300&lt;&gt;INT(E300),"Check date",IF(NOT(OR(F300="Critical",F300="High",F300="Medium")),"Check inputs","OK")))))))</f>
        <v/>
      </c>
    </row>
    <row r="301" ht="26" customHeight="1" spans="1:12" x14ac:dyDescent="0.25">
      <c r="A301" s="12"/>
      <c r="B301" s="12"/>
      <c r="C301" s="13"/>
      <c r="D301" s="13"/>
      <c r="E301" s="14"/>
      <c r="F301" s="12"/>
      <c r="G301" s="12"/>
      <c r="H301" s="12"/>
      <c r="I301" s="12"/>
      <c r="J301" s="15" t="str">
        <f>IF($A301="","",IF(H301&lt;&gt;"",H301,IF(G301&lt;&gt;"",G301,"Not run")))</f>
        <v/>
      </c>
      <c r="K301" s="16" t="str">
        <f>IF($A301="","",IF(SUMPRODUCT(--($A$2:$A$500=$A301))&gt;1,"Check ID",SUMPRODUCT(--(Defects!$B$2:$B$500=$A301),--(Defects!$E$2:$E$500&lt;&gt;"Closed"))))</f>
        <v/>
      </c>
      <c r="L301" s="15" t="str">
        <f>IF(COUNTA($A301:$I301)=0,"",IF($A301="","Check ID",IF(SUMPRODUCT(--($A$2:$A$500=$A301))&gt;1,"Duplicate ID",IF(OR($B301="",SUMPRODUCT(--(Processes!$A$2:$A$21=$B301))=0),"Check process",IF(NOT(ISNUMBER(E301)),"Check date",IF(E301&lt;&gt;INT(E301),"Check date",IF(NOT(OR(F301="Critical",F301="High",F301="Medium")),"Check inputs","OK")))))))</f>
        <v/>
      </c>
    </row>
    <row r="302" ht="26" customHeight="1" spans="1:12" x14ac:dyDescent="0.25">
      <c r="A302" s="12"/>
      <c r="B302" s="12"/>
      <c r="C302" s="13"/>
      <c r="D302" s="13"/>
      <c r="E302" s="14"/>
      <c r="F302" s="12"/>
      <c r="G302" s="12"/>
      <c r="H302" s="12"/>
      <c r="I302" s="12"/>
      <c r="J302" s="15" t="str">
        <f>IF($A302="","",IF(H302&lt;&gt;"",H302,IF(G302&lt;&gt;"",G302,"Not run")))</f>
        <v/>
      </c>
      <c r="K302" s="16" t="str">
        <f>IF($A302="","",IF(SUMPRODUCT(--($A$2:$A$500=$A302))&gt;1,"Check ID",SUMPRODUCT(--(Defects!$B$2:$B$500=$A302),--(Defects!$E$2:$E$500&lt;&gt;"Closed"))))</f>
        <v/>
      </c>
      <c r="L302" s="15" t="str">
        <f>IF(COUNTA($A302:$I302)=0,"",IF($A302="","Check ID",IF(SUMPRODUCT(--($A$2:$A$500=$A302))&gt;1,"Duplicate ID",IF(OR($B302="",SUMPRODUCT(--(Processes!$A$2:$A$21=$B302))=0),"Check process",IF(NOT(ISNUMBER(E302)),"Check date",IF(E302&lt;&gt;INT(E302),"Check date",IF(NOT(OR(F302="Critical",F302="High",F302="Medium")),"Check inputs","OK")))))))</f>
        <v/>
      </c>
    </row>
    <row r="303" ht="26" customHeight="1" spans="1:12" x14ac:dyDescent="0.25">
      <c r="A303" s="12"/>
      <c r="B303" s="12"/>
      <c r="C303" s="13"/>
      <c r="D303" s="13"/>
      <c r="E303" s="14"/>
      <c r="F303" s="12"/>
      <c r="G303" s="12"/>
      <c r="H303" s="12"/>
      <c r="I303" s="12"/>
      <c r="J303" s="15" t="str">
        <f>IF($A303="","",IF(H303&lt;&gt;"",H303,IF(G303&lt;&gt;"",G303,"Not run")))</f>
        <v/>
      </c>
      <c r="K303" s="16" t="str">
        <f>IF($A303="","",IF(SUMPRODUCT(--($A$2:$A$500=$A303))&gt;1,"Check ID",SUMPRODUCT(--(Defects!$B$2:$B$500=$A303),--(Defects!$E$2:$E$500&lt;&gt;"Closed"))))</f>
        <v/>
      </c>
      <c r="L303" s="15" t="str">
        <f>IF(COUNTA($A303:$I303)=0,"",IF($A303="","Check ID",IF(SUMPRODUCT(--($A$2:$A$500=$A303))&gt;1,"Duplicate ID",IF(OR($B303="",SUMPRODUCT(--(Processes!$A$2:$A$21=$B303))=0),"Check process",IF(NOT(ISNUMBER(E303)),"Check date",IF(E303&lt;&gt;INT(E303),"Check date",IF(NOT(OR(F303="Critical",F303="High",F303="Medium")),"Check inputs","OK")))))))</f>
        <v/>
      </c>
    </row>
    <row r="304" ht="26" customHeight="1" spans="1:12" x14ac:dyDescent="0.25">
      <c r="A304" s="12"/>
      <c r="B304" s="12"/>
      <c r="C304" s="13"/>
      <c r="D304" s="13"/>
      <c r="E304" s="14"/>
      <c r="F304" s="12"/>
      <c r="G304" s="12"/>
      <c r="H304" s="12"/>
      <c r="I304" s="12"/>
      <c r="J304" s="15" t="str">
        <f>IF($A304="","",IF(H304&lt;&gt;"",H304,IF(G304&lt;&gt;"",G304,"Not run")))</f>
        <v/>
      </c>
      <c r="K304" s="16" t="str">
        <f>IF($A304="","",IF(SUMPRODUCT(--($A$2:$A$500=$A304))&gt;1,"Check ID",SUMPRODUCT(--(Defects!$B$2:$B$500=$A304),--(Defects!$E$2:$E$500&lt;&gt;"Closed"))))</f>
        <v/>
      </c>
      <c r="L304" s="15" t="str">
        <f>IF(COUNTA($A304:$I304)=0,"",IF($A304="","Check ID",IF(SUMPRODUCT(--($A$2:$A$500=$A304))&gt;1,"Duplicate ID",IF(OR($B304="",SUMPRODUCT(--(Processes!$A$2:$A$21=$B304))=0),"Check process",IF(NOT(ISNUMBER(E304)),"Check date",IF(E304&lt;&gt;INT(E304),"Check date",IF(NOT(OR(F304="Critical",F304="High",F304="Medium")),"Check inputs","OK")))))))</f>
        <v/>
      </c>
    </row>
    <row r="305" ht="26" customHeight="1" spans="1:12" x14ac:dyDescent="0.25">
      <c r="A305" s="12"/>
      <c r="B305" s="12"/>
      <c r="C305" s="13"/>
      <c r="D305" s="13"/>
      <c r="E305" s="14"/>
      <c r="F305" s="12"/>
      <c r="G305" s="12"/>
      <c r="H305" s="12"/>
      <c r="I305" s="12"/>
      <c r="J305" s="15" t="str">
        <f>IF($A305="","",IF(H305&lt;&gt;"",H305,IF(G305&lt;&gt;"",G305,"Not run")))</f>
        <v/>
      </c>
      <c r="K305" s="16" t="str">
        <f>IF($A305="","",IF(SUMPRODUCT(--($A$2:$A$500=$A305))&gt;1,"Check ID",SUMPRODUCT(--(Defects!$B$2:$B$500=$A305),--(Defects!$E$2:$E$500&lt;&gt;"Closed"))))</f>
        <v/>
      </c>
      <c r="L305" s="15" t="str">
        <f>IF(COUNTA($A305:$I305)=0,"",IF($A305="","Check ID",IF(SUMPRODUCT(--($A$2:$A$500=$A305))&gt;1,"Duplicate ID",IF(OR($B305="",SUMPRODUCT(--(Processes!$A$2:$A$21=$B305))=0),"Check process",IF(NOT(ISNUMBER(E305)),"Check date",IF(E305&lt;&gt;INT(E305),"Check date",IF(NOT(OR(F305="Critical",F305="High",F305="Medium")),"Check inputs","OK")))))))</f>
        <v/>
      </c>
    </row>
    <row r="306" ht="26" customHeight="1" spans="1:12" x14ac:dyDescent="0.25">
      <c r="A306" s="12"/>
      <c r="B306" s="12"/>
      <c r="C306" s="13"/>
      <c r="D306" s="13"/>
      <c r="E306" s="14"/>
      <c r="F306" s="12"/>
      <c r="G306" s="12"/>
      <c r="H306" s="12"/>
      <c r="I306" s="12"/>
      <c r="J306" s="15" t="str">
        <f>IF($A306="","",IF(H306&lt;&gt;"",H306,IF(G306&lt;&gt;"",G306,"Not run")))</f>
        <v/>
      </c>
      <c r="K306" s="16" t="str">
        <f>IF($A306="","",IF(SUMPRODUCT(--($A$2:$A$500=$A306))&gt;1,"Check ID",SUMPRODUCT(--(Defects!$B$2:$B$500=$A306),--(Defects!$E$2:$E$500&lt;&gt;"Closed"))))</f>
        <v/>
      </c>
      <c r="L306" s="15" t="str">
        <f>IF(COUNTA($A306:$I306)=0,"",IF($A306="","Check ID",IF(SUMPRODUCT(--($A$2:$A$500=$A306))&gt;1,"Duplicate ID",IF(OR($B306="",SUMPRODUCT(--(Processes!$A$2:$A$21=$B306))=0),"Check process",IF(NOT(ISNUMBER(E306)),"Check date",IF(E306&lt;&gt;INT(E306),"Check date",IF(NOT(OR(F306="Critical",F306="High",F306="Medium")),"Check inputs","OK")))))))</f>
        <v/>
      </c>
    </row>
    <row r="307" ht="26" customHeight="1" spans="1:12" x14ac:dyDescent="0.25">
      <c r="A307" s="12"/>
      <c r="B307" s="12"/>
      <c r="C307" s="13"/>
      <c r="D307" s="13"/>
      <c r="E307" s="14"/>
      <c r="F307" s="12"/>
      <c r="G307" s="12"/>
      <c r="H307" s="12"/>
      <c r="I307" s="12"/>
      <c r="J307" s="15" t="str">
        <f>IF($A307="","",IF(H307&lt;&gt;"",H307,IF(G307&lt;&gt;"",G307,"Not run")))</f>
        <v/>
      </c>
      <c r="K307" s="16" t="str">
        <f>IF($A307="","",IF(SUMPRODUCT(--($A$2:$A$500=$A307))&gt;1,"Check ID",SUMPRODUCT(--(Defects!$B$2:$B$500=$A307),--(Defects!$E$2:$E$500&lt;&gt;"Closed"))))</f>
        <v/>
      </c>
      <c r="L307" s="15" t="str">
        <f>IF(COUNTA($A307:$I307)=0,"",IF($A307="","Check ID",IF(SUMPRODUCT(--($A$2:$A$500=$A307))&gt;1,"Duplicate ID",IF(OR($B307="",SUMPRODUCT(--(Processes!$A$2:$A$21=$B307))=0),"Check process",IF(NOT(ISNUMBER(E307)),"Check date",IF(E307&lt;&gt;INT(E307),"Check date",IF(NOT(OR(F307="Critical",F307="High",F307="Medium")),"Check inputs","OK")))))))</f>
        <v/>
      </c>
    </row>
    <row r="308" ht="26" customHeight="1" spans="1:12" x14ac:dyDescent="0.25">
      <c r="A308" s="12"/>
      <c r="B308" s="12"/>
      <c r="C308" s="13"/>
      <c r="D308" s="13"/>
      <c r="E308" s="14"/>
      <c r="F308" s="12"/>
      <c r="G308" s="12"/>
      <c r="H308" s="12"/>
      <c r="I308" s="12"/>
      <c r="J308" s="15" t="str">
        <f>IF($A308="","",IF(H308&lt;&gt;"",H308,IF(G308&lt;&gt;"",G308,"Not run")))</f>
        <v/>
      </c>
      <c r="K308" s="16" t="str">
        <f>IF($A308="","",IF(SUMPRODUCT(--($A$2:$A$500=$A308))&gt;1,"Check ID",SUMPRODUCT(--(Defects!$B$2:$B$500=$A308),--(Defects!$E$2:$E$500&lt;&gt;"Closed"))))</f>
        <v/>
      </c>
      <c r="L308" s="15" t="str">
        <f>IF(COUNTA($A308:$I308)=0,"",IF($A308="","Check ID",IF(SUMPRODUCT(--($A$2:$A$500=$A308))&gt;1,"Duplicate ID",IF(OR($B308="",SUMPRODUCT(--(Processes!$A$2:$A$21=$B308))=0),"Check process",IF(NOT(ISNUMBER(E308)),"Check date",IF(E308&lt;&gt;INT(E308),"Check date",IF(NOT(OR(F308="Critical",F308="High",F308="Medium")),"Check inputs","OK")))))))</f>
        <v/>
      </c>
    </row>
    <row r="309" ht="26" customHeight="1" spans="1:12" x14ac:dyDescent="0.25">
      <c r="A309" s="12"/>
      <c r="B309" s="12"/>
      <c r="C309" s="13"/>
      <c r="D309" s="13"/>
      <c r="E309" s="14"/>
      <c r="F309" s="12"/>
      <c r="G309" s="12"/>
      <c r="H309" s="12"/>
      <c r="I309" s="12"/>
      <c r="J309" s="15" t="str">
        <f>IF($A309="","",IF(H309&lt;&gt;"",H309,IF(G309&lt;&gt;"",G309,"Not run")))</f>
        <v/>
      </c>
      <c r="K309" s="16" t="str">
        <f>IF($A309="","",IF(SUMPRODUCT(--($A$2:$A$500=$A309))&gt;1,"Check ID",SUMPRODUCT(--(Defects!$B$2:$B$500=$A309),--(Defects!$E$2:$E$500&lt;&gt;"Closed"))))</f>
        <v/>
      </c>
      <c r="L309" s="15" t="str">
        <f>IF(COUNTA($A309:$I309)=0,"",IF($A309="","Check ID",IF(SUMPRODUCT(--($A$2:$A$500=$A309))&gt;1,"Duplicate ID",IF(OR($B309="",SUMPRODUCT(--(Processes!$A$2:$A$21=$B309))=0),"Check process",IF(NOT(ISNUMBER(E309)),"Check date",IF(E309&lt;&gt;INT(E309),"Check date",IF(NOT(OR(F309="Critical",F309="High",F309="Medium")),"Check inputs","OK")))))))</f>
        <v/>
      </c>
    </row>
    <row r="310" ht="26" customHeight="1" spans="1:12" x14ac:dyDescent="0.25">
      <c r="A310" s="12"/>
      <c r="B310" s="12"/>
      <c r="C310" s="13"/>
      <c r="D310" s="13"/>
      <c r="E310" s="14"/>
      <c r="F310" s="12"/>
      <c r="G310" s="12"/>
      <c r="H310" s="12"/>
      <c r="I310" s="12"/>
      <c r="J310" s="15" t="str">
        <f>IF($A310="","",IF(H310&lt;&gt;"",H310,IF(G310&lt;&gt;"",G310,"Not run")))</f>
        <v/>
      </c>
      <c r="K310" s="16" t="str">
        <f>IF($A310="","",IF(SUMPRODUCT(--($A$2:$A$500=$A310))&gt;1,"Check ID",SUMPRODUCT(--(Defects!$B$2:$B$500=$A310),--(Defects!$E$2:$E$500&lt;&gt;"Closed"))))</f>
        <v/>
      </c>
      <c r="L310" s="15" t="str">
        <f>IF(COUNTA($A310:$I310)=0,"",IF($A310="","Check ID",IF(SUMPRODUCT(--($A$2:$A$500=$A310))&gt;1,"Duplicate ID",IF(OR($B310="",SUMPRODUCT(--(Processes!$A$2:$A$21=$B310))=0),"Check process",IF(NOT(ISNUMBER(E310)),"Check date",IF(E310&lt;&gt;INT(E310),"Check date",IF(NOT(OR(F310="Critical",F310="High",F310="Medium")),"Check inputs","OK")))))))</f>
        <v/>
      </c>
    </row>
    <row r="311" ht="26" customHeight="1" spans="1:12" x14ac:dyDescent="0.25">
      <c r="A311" s="12"/>
      <c r="B311" s="12"/>
      <c r="C311" s="13"/>
      <c r="D311" s="13"/>
      <c r="E311" s="14"/>
      <c r="F311" s="12"/>
      <c r="G311" s="12"/>
      <c r="H311" s="12"/>
      <c r="I311" s="12"/>
      <c r="J311" s="15" t="str">
        <f>IF($A311="","",IF(H311&lt;&gt;"",H311,IF(G311&lt;&gt;"",G311,"Not run")))</f>
        <v/>
      </c>
      <c r="K311" s="16" t="str">
        <f>IF($A311="","",IF(SUMPRODUCT(--($A$2:$A$500=$A311))&gt;1,"Check ID",SUMPRODUCT(--(Defects!$B$2:$B$500=$A311),--(Defects!$E$2:$E$500&lt;&gt;"Closed"))))</f>
        <v/>
      </c>
      <c r="L311" s="15" t="str">
        <f>IF(COUNTA($A311:$I311)=0,"",IF($A311="","Check ID",IF(SUMPRODUCT(--($A$2:$A$500=$A311))&gt;1,"Duplicate ID",IF(OR($B311="",SUMPRODUCT(--(Processes!$A$2:$A$21=$B311))=0),"Check process",IF(NOT(ISNUMBER(E311)),"Check date",IF(E311&lt;&gt;INT(E311),"Check date",IF(NOT(OR(F311="Critical",F311="High",F311="Medium")),"Check inputs","OK")))))))</f>
        <v/>
      </c>
    </row>
    <row r="312" ht="26" customHeight="1" spans="1:12" x14ac:dyDescent="0.25">
      <c r="A312" s="12"/>
      <c r="B312" s="12"/>
      <c r="C312" s="13"/>
      <c r="D312" s="13"/>
      <c r="E312" s="14"/>
      <c r="F312" s="12"/>
      <c r="G312" s="12"/>
      <c r="H312" s="12"/>
      <c r="I312" s="12"/>
      <c r="J312" s="15" t="str">
        <f>IF($A312="","",IF(H312&lt;&gt;"",H312,IF(G312&lt;&gt;"",G312,"Not run")))</f>
        <v/>
      </c>
      <c r="K312" s="16" t="str">
        <f>IF($A312="","",IF(SUMPRODUCT(--($A$2:$A$500=$A312))&gt;1,"Check ID",SUMPRODUCT(--(Defects!$B$2:$B$500=$A312),--(Defects!$E$2:$E$500&lt;&gt;"Closed"))))</f>
        <v/>
      </c>
      <c r="L312" s="15" t="str">
        <f>IF(COUNTA($A312:$I312)=0,"",IF($A312="","Check ID",IF(SUMPRODUCT(--($A$2:$A$500=$A312))&gt;1,"Duplicate ID",IF(OR($B312="",SUMPRODUCT(--(Processes!$A$2:$A$21=$B312))=0),"Check process",IF(NOT(ISNUMBER(E312)),"Check date",IF(E312&lt;&gt;INT(E312),"Check date",IF(NOT(OR(F312="Critical",F312="High",F312="Medium")),"Check inputs","OK")))))))</f>
        <v/>
      </c>
    </row>
    <row r="313" ht="26" customHeight="1" spans="1:12" x14ac:dyDescent="0.25">
      <c r="A313" s="12"/>
      <c r="B313" s="12"/>
      <c r="C313" s="13"/>
      <c r="D313" s="13"/>
      <c r="E313" s="14"/>
      <c r="F313" s="12"/>
      <c r="G313" s="12"/>
      <c r="H313" s="12"/>
      <c r="I313" s="12"/>
      <c r="J313" s="15" t="str">
        <f>IF($A313="","",IF(H313&lt;&gt;"",H313,IF(G313&lt;&gt;"",G313,"Not run")))</f>
        <v/>
      </c>
      <c r="K313" s="16" t="str">
        <f>IF($A313="","",IF(SUMPRODUCT(--($A$2:$A$500=$A313))&gt;1,"Check ID",SUMPRODUCT(--(Defects!$B$2:$B$500=$A313),--(Defects!$E$2:$E$500&lt;&gt;"Closed"))))</f>
        <v/>
      </c>
      <c r="L313" s="15" t="str">
        <f>IF(COUNTA($A313:$I313)=0,"",IF($A313="","Check ID",IF(SUMPRODUCT(--($A$2:$A$500=$A313))&gt;1,"Duplicate ID",IF(OR($B313="",SUMPRODUCT(--(Processes!$A$2:$A$21=$B313))=0),"Check process",IF(NOT(ISNUMBER(E313)),"Check date",IF(E313&lt;&gt;INT(E313),"Check date",IF(NOT(OR(F313="Critical",F313="High",F313="Medium")),"Check inputs","OK")))))))</f>
        <v/>
      </c>
    </row>
    <row r="314" ht="26" customHeight="1" spans="1:12" x14ac:dyDescent="0.25">
      <c r="A314" s="12"/>
      <c r="B314" s="12"/>
      <c r="C314" s="13"/>
      <c r="D314" s="13"/>
      <c r="E314" s="14"/>
      <c r="F314" s="12"/>
      <c r="G314" s="12"/>
      <c r="H314" s="12"/>
      <c r="I314" s="12"/>
      <c r="J314" s="15" t="str">
        <f>IF($A314="","",IF(H314&lt;&gt;"",H314,IF(G314&lt;&gt;"",G314,"Not run")))</f>
        <v/>
      </c>
      <c r="K314" s="16" t="str">
        <f>IF($A314="","",IF(SUMPRODUCT(--($A$2:$A$500=$A314))&gt;1,"Check ID",SUMPRODUCT(--(Defects!$B$2:$B$500=$A314),--(Defects!$E$2:$E$500&lt;&gt;"Closed"))))</f>
        <v/>
      </c>
      <c r="L314" s="15" t="str">
        <f>IF(COUNTA($A314:$I314)=0,"",IF($A314="","Check ID",IF(SUMPRODUCT(--($A$2:$A$500=$A314))&gt;1,"Duplicate ID",IF(OR($B314="",SUMPRODUCT(--(Processes!$A$2:$A$21=$B314))=0),"Check process",IF(NOT(ISNUMBER(E314)),"Check date",IF(E314&lt;&gt;INT(E314),"Check date",IF(NOT(OR(F314="Critical",F314="High",F314="Medium")),"Check inputs","OK")))))))</f>
        <v/>
      </c>
    </row>
    <row r="315" ht="26" customHeight="1" spans="1:12" x14ac:dyDescent="0.25">
      <c r="A315" s="12"/>
      <c r="B315" s="12"/>
      <c r="C315" s="13"/>
      <c r="D315" s="13"/>
      <c r="E315" s="14"/>
      <c r="F315" s="12"/>
      <c r="G315" s="12"/>
      <c r="H315" s="12"/>
      <c r="I315" s="12"/>
      <c r="J315" s="15" t="str">
        <f>IF($A315="","",IF(H315&lt;&gt;"",H315,IF(G315&lt;&gt;"",G315,"Not run")))</f>
        <v/>
      </c>
      <c r="K315" s="16" t="str">
        <f>IF($A315="","",IF(SUMPRODUCT(--($A$2:$A$500=$A315))&gt;1,"Check ID",SUMPRODUCT(--(Defects!$B$2:$B$500=$A315),--(Defects!$E$2:$E$500&lt;&gt;"Closed"))))</f>
        <v/>
      </c>
      <c r="L315" s="15" t="str">
        <f>IF(COUNTA($A315:$I315)=0,"",IF($A315="","Check ID",IF(SUMPRODUCT(--($A$2:$A$500=$A315))&gt;1,"Duplicate ID",IF(OR($B315="",SUMPRODUCT(--(Processes!$A$2:$A$21=$B315))=0),"Check process",IF(NOT(ISNUMBER(E315)),"Check date",IF(E315&lt;&gt;INT(E315),"Check date",IF(NOT(OR(F315="Critical",F315="High",F315="Medium")),"Check inputs","OK")))))))</f>
        <v/>
      </c>
    </row>
    <row r="316" ht="26" customHeight="1" spans="1:12" x14ac:dyDescent="0.25">
      <c r="A316" s="12"/>
      <c r="B316" s="12"/>
      <c r="C316" s="13"/>
      <c r="D316" s="13"/>
      <c r="E316" s="14"/>
      <c r="F316" s="12"/>
      <c r="G316" s="12"/>
      <c r="H316" s="12"/>
      <c r="I316" s="12"/>
      <c r="J316" s="15" t="str">
        <f>IF($A316="","",IF(H316&lt;&gt;"",H316,IF(G316&lt;&gt;"",G316,"Not run")))</f>
        <v/>
      </c>
      <c r="K316" s="16" t="str">
        <f>IF($A316="","",IF(SUMPRODUCT(--($A$2:$A$500=$A316))&gt;1,"Check ID",SUMPRODUCT(--(Defects!$B$2:$B$500=$A316),--(Defects!$E$2:$E$500&lt;&gt;"Closed"))))</f>
        <v/>
      </c>
      <c r="L316" s="15" t="str">
        <f>IF(COUNTA($A316:$I316)=0,"",IF($A316="","Check ID",IF(SUMPRODUCT(--($A$2:$A$500=$A316))&gt;1,"Duplicate ID",IF(OR($B316="",SUMPRODUCT(--(Processes!$A$2:$A$21=$B316))=0),"Check process",IF(NOT(ISNUMBER(E316)),"Check date",IF(E316&lt;&gt;INT(E316),"Check date",IF(NOT(OR(F316="Critical",F316="High",F316="Medium")),"Check inputs","OK")))))))</f>
        <v/>
      </c>
    </row>
    <row r="317" ht="26" customHeight="1" spans="1:12" x14ac:dyDescent="0.25">
      <c r="A317" s="12"/>
      <c r="B317" s="12"/>
      <c r="C317" s="13"/>
      <c r="D317" s="13"/>
      <c r="E317" s="14"/>
      <c r="F317" s="12"/>
      <c r="G317" s="12"/>
      <c r="H317" s="12"/>
      <c r="I317" s="12"/>
      <c r="J317" s="15" t="str">
        <f>IF($A317="","",IF(H317&lt;&gt;"",H317,IF(G317&lt;&gt;"",G317,"Not run")))</f>
        <v/>
      </c>
      <c r="K317" s="16" t="str">
        <f>IF($A317="","",IF(SUMPRODUCT(--($A$2:$A$500=$A317))&gt;1,"Check ID",SUMPRODUCT(--(Defects!$B$2:$B$500=$A317),--(Defects!$E$2:$E$500&lt;&gt;"Closed"))))</f>
        <v/>
      </c>
      <c r="L317" s="15" t="str">
        <f>IF(COUNTA($A317:$I317)=0,"",IF($A317="","Check ID",IF(SUMPRODUCT(--($A$2:$A$500=$A317))&gt;1,"Duplicate ID",IF(OR($B317="",SUMPRODUCT(--(Processes!$A$2:$A$21=$B317))=0),"Check process",IF(NOT(ISNUMBER(E317)),"Check date",IF(E317&lt;&gt;INT(E317),"Check date",IF(NOT(OR(F317="Critical",F317="High",F317="Medium")),"Check inputs","OK")))))))</f>
        <v/>
      </c>
    </row>
    <row r="318" ht="26" customHeight="1" spans="1:12" x14ac:dyDescent="0.25">
      <c r="A318" s="12"/>
      <c r="B318" s="12"/>
      <c r="C318" s="13"/>
      <c r="D318" s="13"/>
      <c r="E318" s="14"/>
      <c r="F318" s="12"/>
      <c r="G318" s="12"/>
      <c r="H318" s="12"/>
      <c r="I318" s="12"/>
      <c r="J318" s="15" t="str">
        <f>IF($A318="","",IF(H318&lt;&gt;"",H318,IF(G318&lt;&gt;"",G318,"Not run")))</f>
        <v/>
      </c>
      <c r="K318" s="16" t="str">
        <f>IF($A318="","",IF(SUMPRODUCT(--($A$2:$A$500=$A318))&gt;1,"Check ID",SUMPRODUCT(--(Defects!$B$2:$B$500=$A318),--(Defects!$E$2:$E$500&lt;&gt;"Closed"))))</f>
        <v/>
      </c>
      <c r="L318" s="15" t="str">
        <f>IF(COUNTA($A318:$I318)=0,"",IF($A318="","Check ID",IF(SUMPRODUCT(--($A$2:$A$500=$A318))&gt;1,"Duplicate ID",IF(OR($B318="",SUMPRODUCT(--(Processes!$A$2:$A$21=$B318))=0),"Check process",IF(NOT(ISNUMBER(E318)),"Check date",IF(E318&lt;&gt;INT(E318),"Check date",IF(NOT(OR(F318="Critical",F318="High",F318="Medium")),"Check inputs","OK")))))))</f>
        <v/>
      </c>
    </row>
    <row r="319" ht="26" customHeight="1" spans="1:12" x14ac:dyDescent="0.25">
      <c r="A319" s="12"/>
      <c r="B319" s="12"/>
      <c r="C319" s="13"/>
      <c r="D319" s="13"/>
      <c r="E319" s="14"/>
      <c r="F319" s="12"/>
      <c r="G319" s="12"/>
      <c r="H319" s="12"/>
      <c r="I319" s="12"/>
      <c r="J319" s="15" t="str">
        <f>IF($A319="","",IF(H319&lt;&gt;"",H319,IF(G319&lt;&gt;"",G319,"Not run")))</f>
        <v/>
      </c>
      <c r="K319" s="16" t="str">
        <f>IF($A319="","",IF(SUMPRODUCT(--($A$2:$A$500=$A319))&gt;1,"Check ID",SUMPRODUCT(--(Defects!$B$2:$B$500=$A319),--(Defects!$E$2:$E$500&lt;&gt;"Closed"))))</f>
        <v/>
      </c>
      <c r="L319" s="15" t="str">
        <f>IF(COUNTA($A319:$I319)=0,"",IF($A319="","Check ID",IF(SUMPRODUCT(--($A$2:$A$500=$A319))&gt;1,"Duplicate ID",IF(OR($B319="",SUMPRODUCT(--(Processes!$A$2:$A$21=$B319))=0),"Check process",IF(NOT(ISNUMBER(E319)),"Check date",IF(E319&lt;&gt;INT(E319),"Check date",IF(NOT(OR(F319="Critical",F319="High",F319="Medium")),"Check inputs","OK")))))))</f>
        <v/>
      </c>
    </row>
    <row r="320" ht="26" customHeight="1" spans="1:12" x14ac:dyDescent="0.25">
      <c r="A320" s="12"/>
      <c r="B320" s="12"/>
      <c r="C320" s="13"/>
      <c r="D320" s="13"/>
      <c r="E320" s="14"/>
      <c r="F320" s="12"/>
      <c r="G320" s="12"/>
      <c r="H320" s="12"/>
      <c r="I320" s="12"/>
      <c r="J320" s="15" t="str">
        <f>IF($A320="","",IF(H320&lt;&gt;"",H320,IF(G320&lt;&gt;"",G320,"Not run")))</f>
        <v/>
      </c>
      <c r="K320" s="16" t="str">
        <f>IF($A320="","",IF(SUMPRODUCT(--($A$2:$A$500=$A320))&gt;1,"Check ID",SUMPRODUCT(--(Defects!$B$2:$B$500=$A320),--(Defects!$E$2:$E$500&lt;&gt;"Closed"))))</f>
        <v/>
      </c>
      <c r="L320" s="15" t="str">
        <f>IF(COUNTA($A320:$I320)=0,"",IF($A320="","Check ID",IF(SUMPRODUCT(--($A$2:$A$500=$A320))&gt;1,"Duplicate ID",IF(OR($B320="",SUMPRODUCT(--(Processes!$A$2:$A$21=$B320))=0),"Check process",IF(NOT(ISNUMBER(E320)),"Check date",IF(E320&lt;&gt;INT(E320),"Check date",IF(NOT(OR(F320="Critical",F320="High",F320="Medium")),"Check inputs","OK")))))))</f>
        <v/>
      </c>
    </row>
    <row r="321" ht="26" customHeight="1" spans="1:12" x14ac:dyDescent="0.25">
      <c r="A321" s="12"/>
      <c r="B321" s="12"/>
      <c r="C321" s="13"/>
      <c r="D321" s="13"/>
      <c r="E321" s="14"/>
      <c r="F321" s="12"/>
      <c r="G321" s="12"/>
      <c r="H321" s="12"/>
      <c r="I321" s="12"/>
      <c r="J321" s="15" t="str">
        <f>IF($A321="","",IF(H321&lt;&gt;"",H321,IF(G321&lt;&gt;"",G321,"Not run")))</f>
        <v/>
      </c>
      <c r="K321" s="16" t="str">
        <f>IF($A321="","",IF(SUMPRODUCT(--($A$2:$A$500=$A321))&gt;1,"Check ID",SUMPRODUCT(--(Defects!$B$2:$B$500=$A321),--(Defects!$E$2:$E$500&lt;&gt;"Closed"))))</f>
        <v/>
      </c>
      <c r="L321" s="15" t="str">
        <f>IF(COUNTA($A321:$I321)=0,"",IF($A321="","Check ID",IF(SUMPRODUCT(--($A$2:$A$500=$A321))&gt;1,"Duplicate ID",IF(OR($B321="",SUMPRODUCT(--(Processes!$A$2:$A$21=$B321))=0),"Check process",IF(NOT(ISNUMBER(E321)),"Check date",IF(E321&lt;&gt;INT(E321),"Check date",IF(NOT(OR(F321="Critical",F321="High",F321="Medium")),"Check inputs","OK")))))))</f>
        <v/>
      </c>
    </row>
    <row r="322" ht="26" customHeight="1" spans="1:12" x14ac:dyDescent="0.25">
      <c r="A322" s="12"/>
      <c r="B322" s="12"/>
      <c r="C322" s="13"/>
      <c r="D322" s="13"/>
      <c r="E322" s="14"/>
      <c r="F322" s="12"/>
      <c r="G322" s="12"/>
      <c r="H322" s="12"/>
      <c r="I322" s="12"/>
      <c r="J322" s="15" t="str">
        <f>IF($A322="","",IF(H322&lt;&gt;"",H322,IF(G322&lt;&gt;"",G322,"Not run")))</f>
        <v/>
      </c>
      <c r="K322" s="16" t="str">
        <f>IF($A322="","",IF(SUMPRODUCT(--($A$2:$A$500=$A322))&gt;1,"Check ID",SUMPRODUCT(--(Defects!$B$2:$B$500=$A322),--(Defects!$E$2:$E$500&lt;&gt;"Closed"))))</f>
        <v/>
      </c>
      <c r="L322" s="15" t="str">
        <f>IF(COUNTA($A322:$I322)=0,"",IF($A322="","Check ID",IF(SUMPRODUCT(--($A$2:$A$500=$A322))&gt;1,"Duplicate ID",IF(OR($B322="",SUMPRODUCT(--(Processes!$A$2:$A$21=$B322))=0),"Check process",IF(NOT(ISNUMBER(E322)),"Check date",IF(E322&lt;&gt;INT(E322),"Check date",IF(NOT(OR(F322="Critical",F322="High",F322="Medium")),"Check inputs","OK")))))))</f>
        <v/>
      </c>
    </row>
    <row r="323" ht="26" customHeight="1" spans="1:12" x14ac:dyDescent="0.25">
      <c r="A323" s="12"/>
      <c r="B323" s="12"/>
      <c r="C323" s="13"/>
      <c r="D323" s="13"/>
      <c r="E323" s="14"/>
      <c r="F323" s="12"/>
      <c r="G323" s="12"/>
      <c r="H323" s="12"/>
      <c r="I323" s="12"/>
      <c r="J323" s="15" t="str">
        <f>IF($A323="","",IF(H323&lt;&gt;"",H323,IF(G323&lt;&gt;"",G323,"Not run")))</f>
        <v/>
      </c>
      <c r="K323" s="16" t="str">
        <f>IF($A323="","",IF(SUMPRODUCT(--($A$2:$A$500=$A323))&gt;1,"Check ID",SUMPRODUCT(--(Defects!$B$2:$B$500=$A323),--(Defects!$E$2:$E$500&lt;&gt;"Closed"))))</f>
        <v/>
      </c>
      <c r="L323" s="15" t="str">
        <f>IF(COUNTA($A323:$I323)=0,"",IF($A323="","Check ID",IF(SUMPRODUCT(--($A$2:$A$500=$A323))&gt;1,"Duplicate ID",IF(OR($B323="",SUMPRODUCT(--(Processes!$A$2:$A$21=$B323))=0),"Check process",IF(NOT(ISNUMBER(E323)),"Check date",IF(E323&lt;&gt;INT(E323),"Check date",IF(NOT(OR(F323="Critical",F323="High",F323="Medium")),"Check inputs","OK")))))))</f>
        <v/>
      </c>
    </row>
    <row r="324" ht="26" customHeight="1" spans="1:12" x14ac:dyDescent="0.25">
      <c r="A324" s="12"/>
      <c r="B324" s="12"/>
      <c r="C324" s="13"/>
      <c r="D324" s="13"/>
      <c r="E324" s="14"/>
      <c r="F324" s="12"/>
      <c r="G324" s="12"/>
      <c r="H324" s="12"/>
      <c r="I324" s="12"/>
      <c r="J324" s="15" t="str">
        <f>IF($A324="","",IF(H324&lt;&gt;"",H324,IF(G324&lt;&gt;"",G324,"Not run")))</f>
        <v/>
      </c>
      <c r="K324" s="16" t="str">
        <f>IF($A324="","",IF(SUMPRODUCT(--($A$2:$A$500=$A324))&gt;1,"Check ID",SUMPRODUCT(--(Defects!$B$2:$B$500=$A324),--(Defects!$E$2:$E$500&lt;&gt;"Closed"))))</f>
        <v/>
      </c>
      <c r="L324" s="15" t="str">
        <f>IF(COUNTA($A324:$I324)=0,"",IF($A324="","Check ID",IF(SUMPRODUCT(--($A$2:$A$500=$A324))&gt;1,"Duplicate ID",IF(OR($B324="",SUMPRODUCT(--(Processes!$A$2:$A$21=$B324))=0),"Check process",IF(NOT(ISNUMBER(E324)),"Check date",IF(E324&lt;&gt;INT(E324),"Check date",IF(NOT(OR(F324="Critical",F324="High",F324="Medium")),"Check inputs","OK")))))))</f>
        <v/>
      </c>
    </row>
    <row r="325" ht="26" customHeight="1" spans="1:12" x14ac:dyDescent="0.25">
      <c r="A325" s="12"/>
      <c r="B325" s="12"/>
      <c r="C325" s="13"/>
      <c r="D325" s="13"/>
      <c r="E325" s="14"/>
      <c r="F325" s="12"/>
      <c r="G325" s="12"/>
      <c r="H325" s="12"/>
      <c r="I325" s="12"/>
      <c r="J325" s="15" t="str">
        <f>IF($A325="","",IF(H325&lt;&gt;"",H325,IF(G325&lt;&gt;"",G325,"Not run")))</f>
        <v/>
      </c>
      <c r="K325" s="16" t="str">
        <f>IF($A325="","",IF(SUMPRODUCT(--($A$2:$A$500=$A325))&gt;1,"Check ID",SUMPRODUCT(--(Defects!$B$2:$B$500=$A325),--(Defects!$E$2:$E$500&lt;&gt;"Closed"))))</f>
        <v/>
      </c>
      <c r="L325" s="15" t="str">
        <f>IF(COUNTA($A325:$I325)=0,"",IF($A325="","Check ID",IF(SUMPRODUCT(--($A$2:$A$500=$A325))&gt;1,"Duplicate ID",IF(OR($B325="",SUMPRODUCT(--(Processes!$A$2:$A$21=$B325))=0),"Check process",IF(NOT(ISNUMBER(E325)),"Check date",IF(E325&lt;&gt;INT(E325),"Check date",IF(NOT(OR(F325="Critical",F325="High",F325="Medium")),"Check inputs","OK")))))))</f>
        <v/>
      </c>
    </row>
    <row r="326" ht="26" customHeight="1" spans="1:12" x14ac:dyDescent="0.25">
      <c r="A326" s="12"/>
      <c r="B326" s="12"/>
      <c r="C326" s="13"/>
      <c r="D326" s="13"/>
      <c r="E326" s="14"/>
      <c r="F326" s="12"/>
      <c r="G326" s="12"/>
      <c r="H326" s="12"/>
      <c r="I326" s="12"/>
      <c r="J326" s="15" t="str">
        <f>IF($A326="","",IF(H326&lt;&gt;"",H326,IF(G326&lt;&gt;"",G326,"Not run")))</f>
        <v/>
      </c>
      <c r="K326" s="16" t="str">
        <f>IF($A326="","",IF(SUMPRODUCT(--($A$2:$A$500=$A326))&gt;1,"Check ID",SUMPRODUCT(--(Defects!$B$2:$B$500=$A326),--(Defects!$E$2:$E$500&lt;&gt;"Closed"))))</f>
        <v/>
      </c>
      <c r="L326" s="15" t="str">
        <f>IF(COUNTA($A326:$I326)=0,"",IF($A326="","Check ID",IF(SUMPRODUCT(--($A$2:$A$500=$A326))&gt;1,"Duplicate ID",IF(OR($B326="",SUMPRODUCT(--(Processes!$A$2:$A$21=$B326))=0),"Check process",IF(NOT(ISNUMBER(E326)),"Check date",IF(E326&lt;&gt;INT(E326),"Check date",IF(NOT(OR(F326="Critical",F326="High",F326="Medium")),"Check inputs","OK")))))))</f>
        <v/>
      </c>
    </row>
    <row r="327" ht="26" customHeight="1" spans="1:12" x14ac:dyDescent="0.25">
      <c r="A327" s="12"/>
      <c r="B327" s="12"/>
      <c r="C327" s="13"/>
      <c r="D327" s="13"/>
      <c r="E327" s="14"/>
      <c r="F327" s="12"/>
      <c r="G327" s="12"/>
      <c r="H327" s="12"/>
      <c r="I327" s="12"/>
      <c r="J327" s="15" t="str">
        <f>IF($A327="","",IF(H327&lt;&gt;"",H327,IF(G327&lt;&gt;"",G327,"Not run")))</f>
        <v/>
      </c>
      <c r="K327" s="16" t="str">
        <f>IF($A327="","",IF(SUMPRODUCT(--($A$2:$A$500=$A327))&gt;1,"Check ID",SUMPRODUCT(--(Defects!$B$2:$B$500=$A327),--(Defects!$E$2:$E$500&lt;&gt;"Closed"))))</f>
        <v/>
      </c>
      <c r="L327" s="15" t="str">
        <f>IF(COUNTA($A327:$I327)=0,"",IF($A327="","Check ID",IF(SUMPRODUCT(--($A$2:$A$500=$A327))&gt;1,"Duplicate ID",IF(OR($B327="",SUMPRODUCT(--(Processes!$A$2:$A$21=$B327))=0),"Check process",IF(NOT(ISNUMBER(E327)),"Check date",IF(E327&lt;&gt;INT(E327),"Check date",IF(NOT(OR(F327="Critical",F327="High",F327="Medium")),"Check inputs","OK")))))))</f>
        <v/>
      </c>
    </row>
    <row r="328" ht="26" customHeight="1" spans="1:12" x14ac:dyDescent="0.25">
      <c r="A328" s="12"/>
      <c r="B328" s="12"/>
      <c r="C328" s="13"/>
      <c r="D328" s="13"/>
      <c r="E328" s="14"/>
      <c r="F328" s="12"/>
      <c r="G328" s="12"/>
      <c r="H328" s="12"/>
      <c r="I328" s="12"/>
      <c r="J328" s="15" t="str">
        <f>IF($A328="","",IF(H328&lt;&gt;"",H328,IF(G328&lt;&gt;"",G328,"Not run")))</f>
        <v/>
      </c>
      <c r="K328" s="16" t="str">
        <f>IF($A328="","",IF(SUMPRODUCT(--($A$2:$A$500=$A328))&gt;1,"Check ID",SUMPRODUCT(--(Defects!$B$2:$B$500=$A328),--(Defects!$E$2:$E$500&lt;&gt;"Closed"))))</f>
        <v/>
      </c>
      <c r="L328" s="15" t="str">
        <f>IF(COUNTA($A328:$I328)=0,"",IF($A328="","Check ID",IF(SUMPRODUCT(--($A$2:$A$500=$A328))&gt;1,"Duplicate ID",IF(OR($B328="",SUMPRODUCT(--(Processes!$A$2:$A$21=$B328))=0),"Check process",IF(NOT(ISNUMBER(E328)),"Check date",IF(E328&lt;&gt;INT(E328),"Check date",IF(NOT(OR(F328="Critical",F328="High",F328="Medium")),"Check inputs","OK")))))))</f>
        <v/>
      </c>
    </row>
    <row r="329" ht="26" customHeight="1" spans="1:12" x14ac:dyDescent="0.25">
      <c r="A329" s="12"/>
      <c r="B329" s="12"/>
      <c r="C329" s="13"/>
      <c r="D329" s="13"/>
      <c r="E329" s="14"/>
      <c r="F329" s="12"/>
      <c r="G329" s="12"/>
      <c r="H329" s="12"/>
      <c r="I329" s="12"/>
      <c r="J329" s="15" t="str">
        <f>IF($A329="","",IF(H329&lt;&gt;"",H329,IF(G329&lt;&gt;"",G329,"Not run")))</f>
        <v/>
      </c>
      <c r="K329" s="16" t="str">
        <f>IF($A329="","",IF(SUMPRODUCT(--($A$2:$A$500=$A329))&gt;1,"Check ID",SUMPRODUCT(--(Defects!$B$2:$B$500=$A329),--(Defects!$E$2:$E$500&lt;&gt;"Closed"))))</f>
        <v/>
      </c>
      <c r="L329" s="15" t="str">
        <f>IF(COUNTA($A329:$I329)=0,"",IF($A329="","Check ID",IF(SUMPRODUCT(--($A$2:$A$500=$A329))&gt;1,"Duplicate ID",IF(OR($B329="",SUMPRODUCT(--(Processes!$A$2:$A$21=$B329))=0),"Check process",IF(NOT(ISNUMBER(E329)),"Check date",IF(E329&lt;&gt;INT(E329),"Check date",IF(NOT(OR(F329="Critical",F329="High",F329="Medium")),"Check inputs","OK")))))))</f>
        <v/>
      </c>
    </row>
    <row r="330" ht="26" customHeight="1" spans="1:12" x14ac:dyDescent="0.25">
      <c r="A330" s="12"/>
      <c r="B330" s="12"/>
      <c r="C330" s="13"/>
      <c r="D330" s="13"/>
      <c r="E330" s="14"/>
      <c r="F330" s="12"/>
      <c r="G330" s="12"/>
      <c r="H330" s="12"/>
      <c r="I330" s="12"/>
      <c r="J330" s="15" t="str">
        <f>IF($A330="","",IF(H330&lt;&gt;"",H330,IF(G330&lt;&gt;"",G330,"Not run")))</f>
        <v/>
      </c>
      <c r="K330" s="16" t="str">
        <f>IF($A330="","",IF(SUMPRODUCT(--($A$2:$A$500=$A330))&gt;1,"Check ID",SUMPRODUCT(--(Defects!$B$2:$B$500=$A330),--(Defects!$E$2:$E$500&lt;&gt;"Closed"))))</f>
        <v/>
      </c>
      <c r="L330" s="15" t="str">
        <f>IF(COUNTA($A330:$I330)=0,"",IF($A330="","Check ID",IF(SUMPRODUCT(--($A$2:$A$500=$A330))&gt;1,"Duplicate ID",IF(OR($B330="",SUMPRODUCT(--(Processes!$A$2:$A$21=$B330))=0),"Check process",IF(NOT(ISNUMBER(E330)),"Check date",IF(E330&lt;&gt;INT(E330),"Check date",IF(NOT(OR(F330="Critical",F330="High",F330="Medium")),"Check inputs","OK")))))))</f>
        <v/>
      </c>
    </row>
    <row r="331" ht="26" customHeight="1" spans="1:12" x14ac:dyDescent="0.25">
      <c r="A331" s="12"/>
      <c r="B331" s="12"/>
      <c r="C331" s="13"/>
      <c r="D331" s="13"/>
      <c r="E331" s="14"/>
      <c r="F331" s="12"/>
      <c r="G331" s="12"/>
      <c r="H331" s="12"/>
      <c r="I331" s="12"/>
      <c r="J331" s="15" t="str">
        <f>IF($A331="","",IF(H331&lt;&gt;"",H331,IF(G331&lt;&gt;"",G331,"Not run")))</f>
        <v/>
      </c>
      <c r="K331" s="16" t="str">
        <f>IF($A331="","",IF(SUMPRODUCT(--($A$2:$A$500=$A331))&gt;1,"Check ID",SUMPRODUCT(--(Defects!$B$2:$B$500=$A331),--(Defects!$E$2:$E$500&lt;&gt;"Closed"))))</f>
        <v/>
      </c>
      <c r="L331" s="15" t="str">
        <f>IF(COUNTA($A331:$I331)=0,"",IF($A331="","Check ID",IF(SUMPRODUCT(--($A$2:$A$500=$A331))&gt;1,"Duplicate ID",IF(OR($B331="",SUMPRODUCT(--(Processes!$A$2:$A$21=$B331))=0),"Check process",IF(NOT(ISNUMBER(E331)),"Check date",IF(E331&lt;&gt;INT(E331),"Check date",IF(NOT(OR(F331="Critical",F331="High",F331="Medium")),"Check inputs","OK")))))))</f>
        <v/>
      </c>
    </row>
    <row r="332" ht="26" customHeight="1" spans="1:12" x14ac:dyDescent="0.25">
      <c r="A332" s="12"/>
      <c r="B332" s="12"/>
      <c r="C332" s="13"/>
      <c r="D332" s="13"/>
      <c r="E332" s="14"/>
      <c r="F332" s="12"/>
      <c r="G332" s="12"/>
      <c r="H332" s="12"/>
      <c r="I332" s="12"/>
      <c r="J332" s="15" t="str">
        <f>IF($A332="","",IF(H332&lt;&gt;"",H332,IF(G332&lt;&gt;"",G332,"Not run")))</f>
        <v/>
      </c>
      <c r="K332" s="16" t="str">
        <f>IF($A332="","",IF(SUMPRODUCT(--($A$2:$A$500=$A332))&gt;1,"Check ID",SUMPRODUCT(--(Defects!$B$2:$B$500=$A332),--(Defects!$E$2:$E$500&lt;&gt;"Closed"))))</f>
        <v/>
      </c>
      <c r="L332" s="15" t="str">
        <f>IF(COUNTA($A332:$I332)=0,"",IF($A332="","Check ID",IF(SUMPRODUCT(--($A$2:$A$500=$A332))&gt;1,"Duplicate ID",IF(OR($B332="",SUMPRODUCT(--(Processes!$A$2:$A$21=$B332))=0),"Check process",IF(NOT(ISNUMBER(E332)),"Check date",IF(E332&lt;&gt;INT(E332),"Check date",IF(NOT(OR(F332="Critical",F332="High",F332="Medium")),"Check inputs","OK")))))))</f>
        <v/>
      </c>
    </row>
    <row r="333" ht="26" customHeight="1" spans="1:12" x14ac:dyDescent="0.25">
      <c r="A333" s="12"/>
      <c r="B333" s="12"/>
      <c r="C333" s="13"/>
      <c r="D333" s="13"/>
      <c r="E333" s="14"/>
      <c r="F333" s="12"/>
      <c r="G333" s="12"/>
      <c r="H333" s="12"/>
      <c r="I333" s="12"/>
      <c r="J333" s="15" t="str">
        <f>IF($A333="","",IF(H333&lt;&gt;"",H333,IF(G333&lt;&gt;"",G333,"Not run")))</f>
        <v/>
      </c>
      <c r="K333" s="16" t="str">
        <f>IF($A333="","",IF(SUMPRODUCT(--($A$2:$A$500=$A333))&gt;1,"Check ID",SUMPRODUCT(--(Defects!$B$2:$B$500=$A333),--(Defects!$E$2:$E$500&lt;&gt;"Closed"))))</f>
        <v/>
      </c>
      <c r="L333" s="15" t="str">
        <f>IF(COUNTA($A333:$I333)=0,"",IF($A333="","Check ID",IF(SUMPRODUCT(--($A$2:$A$500=$A333))&gt;1,"Duplicate ID",IF(OR($B333="",SUMPRODUCT(--(Processes!$A$2:$A$21=$B333))=0),"Check process",IF(NOT(ISNUMBER(E333)),"Check date",IF(E333&lt;&gt;INT(E333),"Check date",IF(NOT(OR(F333="Critical",F333="High",F333="Medium")),"Check inputs","OK")))))))</f>
        <v/>
      </c>
    </row>
    <row r="334" ht="26" customHeight="1" spans="1:12" x14ac:dyDescent="0.25">
      <c r="A334" s="12"/>
      <c r="B334" s="12"/>
      <c r="C334" s="13"/>
      <c r="D334" s="13"/>
      <c r="E334" s="14"/>
      <c r="F334" s="12"/>
      <c r="G334" s="12"/>
      <c r="H334" s="12"/>
      <c r="I334" s="12"/>
      <c r="J334" s="15" t="str">
        <f>IF($A334="","",IF(H334&lt;&gt;"",H334,IF(G334&lt;&gt;"",G334,"Not run")))</f>
        <v/>
      </c>
      <c r="K334" s="16" t="str">
        <f>IF($A334="","",IF(SUMPRODUCT(--($A$2:$A$500=$A334))&gt;1,"Check ID",SUMPRODUCT(--(Defects!$B$2:$B$500=$A334),--(Defects!$E$2:$E$500&lt;&gt;"Closed"))))</f>
        <v/>
      </c>
      <c r="L334" s="15" t="str">
        <f>IF(COUNTA($A334:$I334)=0,"",IF($A334="","Check ID",IF(SUMPRODUCT(--($A$2:$A$500=$A334))&gt;1,"Duplicate ID",IF(OR($B334="",SUMPRODUCT(--(Processes!$A$2:$A$21=$B334))=0),"Check process",IF(NOT(ISNUMBER(E334)),"Check date",IF(E334&lt;&gt;INT(E334),"Check date",IF(NOT(OR(F334="Critical",F334="High",F334="Medium")),"Check inputs","OK")))))))</f>
        <v/>
      </c>
    </row>
    <row r="335" ht="26" customHeight="1" spans="1:12" x14ac:dyDescent="0.25">
      <c r="A335" s="12"/>
      <c r="B335" s="12"/>
      <c r="C335" s="13"/>
      <c r="D335" s="13"/>
      <c r="E335" s="14"/>
      <c r="F335" s="12"/>
      <c r="G335" s="12"/>
      <c r="H335" s="12"/>
      <c r="I335" s="12"/>
      <c r="J335" s="15" t="str">
        <f>IF($A335="","",IF(H335&lt;&gt;"",H335,IF(G335&lt;&gt;"",G335,"Not run")))</f>
        <v/>
      </c>
      <c r="K335" s="16" t="str">
        <f>IF($A335="","",IF(SUMPRODUCT(--($A$2:$A$500=$A335))&gt;1,"Check ID",SUMPRODUCT(--(Defects!$B$2:$B$500=$A335),--(Defects!$E$2:$E$500&lt;&gt;"Closed"))))</f>
        <v/>
      </c>
      <c r="L335" s="15" t="str">
        <f>IF(COUNTA($A335:$I335)=0,"",IF($A335="","Check ID",IF(SUMPRODUCT(--($A$2:$A$500=$A335))&gt;1,"Duplicate ID",IF(OR($B335="",SUMPRODUCT(--(Processes!$A$2:$A$21=$B335))=0),"Check process",IF(NOT(ISNUMBER(E335)),"Check date",IF(E335&lt;&gt;INT(E335),"Check date",IF(NOT(OR(F335="Critical",F335="High",F335="Medium")),"Check inputs","OK")))))))</f>
        <v/>
      </c>
    </row>
    <row r="336" ht="26" customHeight="1" spans="1:12" x14ac:dyDescent="0.25">
      <c r="A336" s="12"/>
      <c r="B336" s="12"/>
      <c r="C336" s="13"/>
      <c r="D336" s="13"/>
      <c r="E336" s="14"/>
      <c r="F336" s="12"/>
      <c r="G336" s="12"/>
      <c r="H336" s="12"/>
      <c r="I336" s="12"/>
      <c r="J336" s="15" t="str">
        <f>IF($A336="","",IF(H336&lt;&gt;"",H336,IF(G336&lt;&gt;"",G336,"Not run")))</f>
        <v/>
      </c>
      <c r="K336" s="16" t="str">
        <f>IF($A336="","",IF(SUMPRODUCT(--($A$2:$A$500=$A336))&gt;1,"Check ID",SUMPRODUCT(--(Defects!$B$2:$B$500=$A336),--(Defects!$E$2:$E$500&lt;&gt;"Closed"))))</f>
        <v/>
      </c>
      <c r="L336" s="15" t="str">
        <f>IF(COUNTA($A336:$I336)=0,"",IF($A336="","Check ID",IF(SUMPRODUCT(--($A$2:$A$500=$A336))&gt;1,"Duplicate ID",IF(OR($B336="",SUMPRODUCT(--(Processes!$A$2:$A$21=$B336))=0),"Check process",IF(NOT(ISNUMBER(E336)),"Check date",IF(E336&lt;&gt;INT(E336),"Check date",IF(NOT(OR(F336="Critical",F336="High",F336="Medium")),"Check inputs","OK")))))))</f>
        <v/>
      </c>
    </row>
    <row r="337" ht="26" customHeight="1" spans="1:12" x14ac:dyDescent="0.25">
      <c r="A337" s="12"/>
      <c r="B337" s="12"/>
      <c r="C337" s="13"/>
      <c r="D337" s="13"/>
      <c r="E337" s="14"/>
      <c r="F337" s="12"/>
      <c r="G337" s="12"/>
      <c r="H337" s="12"/>
      <c r="I337" s="12"/>
      <c r="J337" s="15" t="str">
        <f>IF($A337="","",IF(H337&lt;&gt;"",H337,IF(G337&lt;&gt;"",G337,"Not run")))</f>
        <v/>
      </c>
      <c r="K337" s="16" t="str">
        <f>IF($A337="","",IF(SUMPRODUCT(--($A$2:$A$500=$A337))&gt;1,"Check ID",SUMPRODUCT(--(Defects!$B$2:$B$500=$A337),--(Defects!$E$2:$E$500&lt;&gt;"Closed"))))</f>
        <v/>
      </c>
      <c r="L337" s="15" t="str">
        <f>IF(COUNTA($A337:$I337)=0,"",IF($A337="","Check ID",IF(SUMPRODUCT(--($A$2:$A$500=$A337))&gt;1,"Duplicate ID",IF(OR($B337="",SUMPRODUCT(--(Processes!$A$2:$A$21=$B337))=0),"Check process",IF(NOT(ISNUMBER(E337)),"Check date",IF(E337&lt;&gt;INT(E337),"Check date",IF(NOT(OR(F337="Critical",F337="High",F337="Medium")),"Check inputs","OK")))))))</f>
        <v/>
      </c>
    </row>
    <row r="338" ht="26" customHeight="1" spans="1:12" x14ac:dyDescent="0.25">
      <c r="A338" s="12"/>
      <c r="B338" s="12"/>
      <c r="C338" s="13"/>
      <c r="D338" s="13"/>
      <c r="E338" s="14"/>
      <c r="F338" s="12"/>
      <c r="G338" s="12"/>
      <c r="H338" s="12"/>
      <c r="I338" s="12"/>
      <c r="J338" s="15" t="str">
        <f>IF($A338="","",IF(H338&lt;&gt;"",H338,IF(G338&lt;&gt;"",G338,"Not run")))</f>
        <v/>
      </c>
      <c r="K338" s="16" t="str">
        <f>IF($A338="","",IF(SUMPRODUCT(--($A$2:$A$500=$A338))&gt;1,"Check ID",SUMPRODUCT(--(Defects!$B$2:$B$500=$A338),--(Defects!$E$2:$E$500&lt;&gt;"Closed"))))</f>
        <v/>
      </c>
      <c r="L338" s="15" t="str">
        <f>IF(COUNTA($A338:$I338)=0,"",IF($A338="","Check ID",IF(SUMPRODUCT(--($A$2:$A$500=$A338))&gt;1,"Duplicate ID",IF(OR($B338="",SUMPRODUCT(--(Processes!$A$2:$A$21=$B338))=0),"Check process",IF(NOT(ISNUMBER(E338)),"Check date",IF(E338&lt;&gt;INT(E338),"Check date",IF(NOT(OR(F338="Critical",F338="High",F338="Medium")),"Check inputs","OK")))))))</f>
        <v/>
      </c>
    </row>
    <row r="339" ht="26" customHeight="1" spans="1:12" x14ac:dyDescent="0.25">
      <c r="A339" s="12"/>
      <c r="B339" s="12"/>
      <c r="C339" s="13"/>
      <c r="D339" s="13"/>
      <c r="E339" s="14"/>
      <c r="F339" s="12"/>
      <c r="G339" s="12"/>
      <c r="H339" s="12"/>
      <c r="I339" s="12"/>
      <c r="J339" s="15" t="str">
        <f>IF($A339="","",IF(H339&lt;&gt;"",H339,IF(G339&lt;&gt;"",G339,"Not run")))</f>
        <v/>
      </c>
      <c r="K339" s="16" t="str">
        <f>IF($A339="","",IF(SUMPRODUCT(--($A$2:$A$500=$A339))&gt;1,"Check ID",SUMPRODUCT(--(Defects!$B$2:$B$500=$A339),--(Defects!$E$2:$E$500&lt;&gt;"Closed"))))</f>
        <v/>
      </c>
      <c r="L339" s="15" t="str">
        <f>IF(COUNTA($A339:$I339)=0,"",IF($A339="","Check ID",IF(SUMPRODUCT(--($A$2:$A$500=$A339))&gt;1,"Duplicate ID",IF(OR($B339="",SUMPRODUCT(--(Processes!$A$2:$A$21=$B339))=0),"Check process",IF(NOT(ISNUMBER(E339)),"Check date",IF(E339&lt;&gt;INT(E339),"Check date",IF(NOT(OR(F339="Critical",F339="High",F339="Medium")),"Check inputs","OK")))))))</f>
        <v/>
      </c>
    </row>
    <row r="340" ht="26" customHeight="1" spans="1:12" x14ac:dyDescent="0.25">
      <c r="A340" s="12"/>
      <c r="B340" s="12"/>
      <c r="C340" s="13"/>
      <c r="D340" s="13"/>
      <c r="E340" s="14"/>
      <c r="F340" s="12"/>
      <c r="G340" s="12"/>
      <c r="H340" s="12"/>
      <c r="I340" s="12"/>
      <c r="J340" s="15" t="str">
        <f>IF($A340="","",IF(H340&lt;&gt;"",H340,IF(G340&lt;&gt;"",G340,"Not run")))</f>
        <v/>
      </c>
      <c r="K340" s="16" t="str">
        <f>IF($A340="","",IF(SUMPRODUCT(--($A$2:$A$500=$A340))&gt;1,"Check ID",SUMPRODUCT(--(Defects!$B$2:$B$500=$A340),--(Defects!$E$2:$E$500&lt;&gt;"Closed"))))</f>
        <v/>
      </c>
      <c r="L340" s="15" t="str">
        <f>IF(COUNTA($A340:$I340)=0,"",IF($A340="","Check ID",IF(SUMPRODUCT(--($A$2:$A$500=$A340))&gt;1,"Duplicate ID",IF(OR($B340="",SUMPRODUCT(--(Processes!$A$2:$A$21=$B340))=0),"Check process",IF(NOT(ISNUMBER(E340)),"Check date",IF(E340&lt;&gt;INT(E340),"Check date",IF(NOT(OR(F340="Critical",F340="High",F340="Medium")),"Check inputs","OK")))))))</f>
        <v/>
      </c>
    </row>
    <row r="341" ht="26" customHeight="1" spans="1:12" x14ac:dyDescent="0.25">
      <c r="A341" s="12"/>
      <c r="B341" s="12"/>
      <c r="C341" s="13"/>
      <c r="D341" s="13"/>
      <c r="E341" s="14"/>
      <c r="F341" s="12"/>
      <c r="G341" s="12"/>
      <c r="H341" s="12"/>
      <c r="I341" s="12"/>
      <c r="J341" s="15" t="str">
        <f>IF($A341="","",IF(H341&lt;&gt;"",H341,IF(G341&lt;&gt;"",G341,"Not run")))</f>
        <v/>
      </c>
      <c r="K341" s="16" t="str">
        <f>IF($A341="","",IF(SUMPRODUCT(--($A$2:$A$500=$A341))&gt;1,"Check ID",SUMPRODUCT(--(Defects!$B$2:$B$500=$A341),--(Defects!$E$2:$E$500&lt;&gt;"Closed"))))</f>
        <v/>
      </c>
      <c r="L341" s="15" t="str">
        <f>IF(COUNTA($A341:$I341)=0,"",IF($A341="","Check ID",IF(SUMPRODUCT(--($A$2:$A$500=$A341))&gt;1,"Duplicate ID",IF(OR($B341="",SUMPRODUCT(--(Processes!$A$2:$A$21=$B341))=0),"Check process",IF(NOT(ISNUMBER(E341)),"Check date",IF(E341&lt;&gt;INT(E341),"Check date",IF(NOT(OR(F341="Critical",F341="High",F341="Medium")),"Check inputs","OK")))))))</f>
        <v/>
      </c>
    </row>
    <row r="342" ht="26" customHeight="1" spans="1:12" x14ac:dyDescent="0.25">
      <c r="A342" s="12"/>
      <c r="B342" s="12"/>
      <c r="C342" s="13"/>
      <c r="D342" s="13"/>
      <c r="E342" s="14"/>
      <c r="F342" s="12"/>
      <c r="G342" s="12"/>
      <c r="H342" s="12"/>
      <c r="I342" s="12"/>
      <c r="J342" s="15" t="str">
        <f>IF($A342="","",IF(H342&lt;&gt;"",H342,IF(G342&lt;&gt;"",G342,"Not run")))</f>
        <v/>
      </c>
      <c r="K342" s="16" t="str">
        <f>IF($A342="","",IF(SUMPRODUCT(--($A$2:$A$500=$A342))&gt;1,"Check ID",SUMPRODUCT(--(Defects!$B$2:$B$500=$A342),--(Defects!$E$2:$E$500&lt;&gt;"Closed"))))</f>
        <v/>
      </c>
      <c r="L342" s="15" t="str">
        <f>IF(COUNTA($A342:$I342)=0,"",IF($A342="","Check ID",IF(SUMPRODUCT(--($A$2:$A$500=$A342))&gt;1,"Duplicate ID",IF(OR($B342="",SUMPRODUCT(--(Processes!$A$2:$A$21=$B342))=0),"Check process",IF(NOT(ISNUMBER(E342)),"Check date",IF(E342&lt;&gt;INT(E342),"Check date",IF(NOT(OR(F342="Critical",F342="High",F342="Medium")),"Check inputs","OK")))))))</f>
        <v/>
      </c>
    </row>
    <row r="343" ht="26" customHeight="1" spans="1:12" x14ac:dyDescent="0.25">
      <c r="A343" s="12"/>
      <c r="B343" s="12"/>
      <c r="C343" s="13"/>
      <c r="D343" s="13"/>
      <c r="E343" s="14"/>
      <c r="F343" s="12"/>
      <c r="G343" s="12"/>
      <c r="H343" s="12"/>
      <c r="I343" s="12"/>
      <c r="J343" s="15" t="str">
        <f>IF($A343="","",IF(H343&lt;&gt;"",H343,IF(G343&lt;&gt;"",G343,"Not run")))</f>
        <v/>
      </c>
      <c r="K343" s="16" t="str">
        <f>IF($A343="","",IF(SUMPRODUCT(--($A$2:$A$500=$A343))&gt;1,"Check ID",SUMPRODUCT(--(Defects!$B$2:$B$500=$A343),--(Defects!$E$2:$E$500&lt;&gt;"Closed"))))</f>
        <v/>
      </c>
      <c r="L343" s="15" t="str">
        <f>IF(COUNTA($A343:$I343)=0,"",IF($A343="","Check ID",IF(SUMPRODUCT(--($A$2:$A$500=$A343))&gt;1,"Duplicate ID",IF(OR($B343="",SUMPRODUCT(--(Processes!$A$2:$A$21=$B343))=0),"Check process",IF(NOT(ISNUMBER(E343)),"Check date",IF(E343&lt;&gt;INT(E343),"Check date",IF(NOT(OR(F343="Critical",F343="High",F343="Medium")),"Check inputs","OK")))))))</f>
        <v/>
      </c>
    </row>
    <row r="344" ht="26" customHeight="1" spans="1:12" x14ac:dyDescent="0.25">
      <c r="A344" s="12"/>
      <c r="B344" s="12"/>
      <c r="C344" s="13"/>
      <c r="D344" s="13"/>
      <c r="E344" s="14"/>
      <c r="F344" s="12"/>
      <c r="G344" s="12"/>
      <c r="H344" s="12"/>
      <c r="I344" s="12"/>
      <c r="J344" s="15" t="str">
        <f>IF($A344="","",IF(H344&lt;&gt;"",H344,IF(G344&lt;&gt;"",G344,"Not run")))</f>
        <v/>
      </c>
      <c r="K344" s="16" t="str">
        <f>IF($A344="","",IF(SUMPRODUCT(--($A$2:$A$500=$A344))&gt;1,"Check ID",SUMPRODUCT(--(Defects!$B$2:$B$500=$A344),--(Defects!$E$2:$E$500&lt;&gt;"Closed"))))</f>
        <v/>
      </c>
      <c r="L344" s="15" t="str">
        <f>IF(COUNTA($A344:$I344)=0,"",IF($A344="","Check ID",IF(SUMPRODUCT(--($A$2:$A$500=$A344))&gt;1,"Duplicate ID",IF(OR($B344="",SUMPRODUCT(--(Processes!$A$2:$A$21=$B344))=0),"Check process",IF(NOT(ISNUMBER(E344)),"Check date",IF(E344&lt;&gt;INT(E344),"Check date",IF(NOT(OR(F344="Critical",F344="High",F344="Medium")),"Check inputs","OK")))))))</f>
        <v/>
      </c>
    </row>
    <row r="345" ht="26" customHeight="1" spans="1:12" x14ac:dyDescent="0.25">
      <c r="A345" s="12"/>
      <c r="B345" s="12"/>
      <c r="C345" s="13"/>
      <c r="D345" s="13"/>
      <c r="E345" s="14"/>
      <c r="F345" s="12"/>
      <c r="G345" s="12"/>
      <c r="H345" s="12"/>
      <c r="I345" s="12"/>
      <c r="J345" s="15" t="str">
        <f>IF($A345="","",IF(H345&lt;&gt;"",H345,IF(G345&lt;&gt;"",G345,"Not run")))</f>
        <v/>
      </c>
      <c r="K345" s="16" t="str">
        <f>IF($A345="","",IF(SUMPRODUCT(--($A$2:$A$500=$A345))&gt;1,"Check ID",SUMPRODUCT(--(Defects!$B$2:$B$500=$A345),--(Defects!$E$2:$E$500&lt;&gt;"Closed"))))</f>
        <v/>
      </c>
      <c r="L345" s="15" t="str">
        <f>IF(COUNTA($A345:$I345)=0,"",IF($A345="","Check ID",IF(SUMPRODUCT(--($A$2:$A$500=$A345))&gt;1,"Duplicate ID",IF(OR($B345="",SUMPRODUCT(--(Processes!$A$2:$A$21=$B345))=0),"Check process",IF(NOT(ISNUMBER(E345)),"Check date",IF(E345&lt;&gt;INT(E345),"Check date",IF(NOT(OR(F345="Critical",F345="High",F345="Medium")),"Check inputs","OK")))))))</f>
        <v/>
      </c>
    </row>
    <row r="346" ht="26" customHeight="1" spans="1:12" x14ac:dyDescent="0.25">
      <c r="A346" s="12"/>
      <c r="B346" s="12"/>
      <c r="C346" s="13"/>
      <c r="D346" s="13"/>
      <c r="E346" s="14"/>
      <c r="F346" s="12"/>
      <c r="G346" s="12"/>
      <c r="H346" s="12"/>
      <c r="I346" s="12"/>
      <c r="J346" s="15" t="str">
        <f>IF($A346="","",IF(H346&lt;&gt;"",H346,IF(G346&lt;&gt;"",G346,"Not run")))</f>
        <v/>
      </c>
      <c r="K346" s="16" t="str">
        <f>IF($A346="","",IF(SUMPRODUCT(--($A$2:$A$500=$A346))&gt;1,"Check ID",SUMPRODUCT(--(Defects!$B$2:$B$500=$A346),--(Defects!$E$2:$E$500&lt;&gt;"Closed"))))</f>
        <v/>
      </c>
      <c r="L346" s="15" t="str">
        <f>IF(COUNTA($A346:$I346)=0,"",IF($A346="","Check ID",IF(SUMPRODUCT(--($A$2:$A$500=$A346))&gt;1,"Duplicate ID",IF(OR($B346="",SUMPRODUCT(--(Processes!$A$2:$A$21=$B346))=0),"Check process",IF(NOT(ISNUMBER(E346)),"Check date",IF(E346&lt;&gt;INT(E346),"Check date",IF(NOT(OR(F346="Critical",F346="High",F346="Medium")),"Check inputs","OK")))))))</f>
        <v/>
      </c>
    </row>
    <row r="347" ht="26" customHeight="1" spans="1:12" x14ac:dyDescent="0.25">
      <c r="A347" s="12"/>
      <c r="B347" s="12"/>
      <c r="C347" s="13"/>
      <c r="D347" s="13"/>
      <c r="E347" s="14"/>
      <c r="F347" s="12"/>
      <c r="G347" s="12"/>
      <c r="H347" s="12"/>
      <c r="I347" s="12"/>
      <c r="J347" s="15" t="str">
        <f>IF($A347="","",IF(H347&lt;&gt;"",H347,IF(G347&lt;&gt;"",G347,"Not run")))</f>
        <v/>
      </c>
      <c r="K347" s="16" t="str">
        <f>IF($A347="","",IF(SUMPRODUCT(--($A$2:$A$500=$A347))&gt;1,"Check ID",SUMPRODUCT(--(Defects!$B$2:$B$500=$A347),--(Defects!$E$2:$E$500&lt;&gt;"Closed"))))</f>
        <v/>
      </c>
      <c r="L347" s="15" t="str">
        <f>IF(COUNTA($A347:$I347)=0,"",IF($A347="","Check ID",IF(SUMPRODUCT(--($A$2:$A$500=$A347))&gt;1,"Duplicate ID",IF(OR($B347="",SUMPRODUCT(--(Processes!$A$2:$A$21=$B347))=0),"Check process",IF(NOT(ISNUMBER(E347)),"Check date",IF(E347&lt;&gt;INT(E347),"Check date",IF(NOT(OR(F347="Critical",F347="High",F347="Medium")),"Check inputs","OK")))))))</f>
        <v/>
      </c>
    </row>
    <row r="348" ht="26" customHeight="1" spans="1:12" x14ac:dyDescent="0.25">
      <c r="A348" s="12"/>
      <c r="B348" s="12"/>
      <c r="C348" s="13"/>
      <c r="D348" s="13"/>
      <c r="E348" s="14"/>
      <c r="F348" s="12"/>
      <c r="G348" s="12"/>
      <c r="H348" s="12"/>
      <c r="I348" s="12"/>
      <c r="J348" s="15" t="str">
        <f>IF($A348="","",IF(H348&lt;&gt;"",H348,IF(G348&lt;&gt;"",G348,"Not run")))</f>
        <v/>
      </c>
      <c r="K348" s="16" t="str">
        <f>IF($A348="","",IF(SUMPRODUCT(--($A$2:$A$500=$A348))&gt;1,"Check ID",SUMPRODUCT(--(Defects!$B$2:$B$500=$A348),--(Defects!$E$2:$E$500&lt;&gt;"Closed"))))</f>
        <v/>
      </c>
      <c r="L348" s="15" t="str">
        <f>IF(COUNTA($A348:$I348)=0,"",IF($A348="","Check ID",IF(SUMPRODUCT(--($A$2:$A$500=$A348))&gt;1,"Duplicate ID",IF(OR($B348="",SUMPRODUCT(--(Processes!$A$2:$A$21=$B348))=0),"Check process",IF(NOT(ISNUMBER(E348)),"Check date",IF(E348&lt;&gt;INT(E348),"Check date",IF(NOT(OR(F348="Critical",F348="High",F348="Medium")),"Check inputs","OK")))))))</f>
        <v/>
      </c>
    </row>
    <row r="349" ht="26" customHeight="1" spans="1:12" x14ac:dyDescent="0.25">
      <c r="A349" s="12"/>
      <c r="B349" s="12"/>
      <c r="C349" s="13"/>
      <c r="D349" s="13"/>
      <c r="E349" s="14"/>
      <c r="F349" s="12"/>
      <c r="G349" s="12"/>
      <c r="H349" s="12"/>
      <c r="I349" s="12"/>
      <c r="J349" s="15" t="str">
        <f>IF($A349="","",IF(H349&lt;&gt;"",H349,IF(G349&lt;&gt;"",G349,"Not run")))</f>
        <v/>
      </c>
      <c r="K349" s="16" t="str">
        <f>IF($A349="","",IF(SUMPRODUCT(--($A$2:$A$500=$A349))&gt;1,"Check ID",SUMPRODUCT(--(Defects!$B$2:$B$500=$A349),--(Defects!$E$2:$E$500&lt;&gt;"Closed"))))</f>
        <v/>
      </c>
      <c r="L349" s="15" t="str">
        <f>IF(COUNTA($A349:$I349)=0,"",IF($A349="","Check ID",IF(SUMPRODUCT(--($A$2:$A$500=$A349))&gt;1,"Duplicate ID",IF(OR($B349="",SUMPRODUCT(--(Processes!$A$2:$A$21=$B349))=0),"Check process",IF(NOT(ISNUMBER(E349)),"Check date",IF(E349&lt;&gt;INT(E349),"Check date",IF(NOT(OR(F349="Critical",F349="High",F349="Medium")),"Check inputs","OK")))))))</f>
        <v/>
      </c>
    </row>
    <row r="350" ht="26" customHeight="1" spans="1:12" x14ac:dyDescent="0.25">
      <c r="A350" s="12"/>
      <c r="B350" s="12"/>
      <c r="C350" s="13"/>
      <c r="D350" s="13"/>
      <c r="E350" s="14"/>
      <c r="F350" s="12"/>
      <c r="G350" s="12"/>
      <c r="H350" s="12"/>
      <c r="I350" s="12"/>
      <c r="J350" s="15" t="str">
        <f>IF($A350="","",IF(H350&lt;&gt;"",H350,IF(G350&lt;&gt;"",G350,"Not run")))</f>
        <v/>
      </c>
      <c r="K350" s="16" t="str">
        <f>IF($A350="","",IF(SUMPRODUCT(--($A$2:$A$500=$A350))&gt;1,"Check ID",SUMPRODUCT(--(Defects!$B$2:$B$500=$A350),--(Defects!$E$2:$E$500&lt;&gt;"Closed"))))</f>
        <v/>
      </c>
      <c r="L350" s="15" t="str">
        <f>IF(COUNTA($A350:$I350)=0,"",IF($A350="","Check ID",IF(SUMPRODUCT(--($A$2:$A$500=$A350))&gt;1,"Duplicate ID",IF(OR($B350="",SUMPRODUCT(--(Processes!$A$2:$A$21=$B350))=0),"Check process",IF(NOT(ISNUMBER(E350)),"Check date",IF(E350&lt;&gt;INT(E350),"Check date",IF(NOT(OR(F350="Critical",F350="High",F350="Medium")),"Check inputs","OK")))))))</f>
        <v/>
      </c>
    </row>
    <row r="351" ht="26" customHeight="1" spans="1:12" x14ac:dyDescent="0.25">
      <c r="A351" s="12"/>
      <c r="B351" s="12"/>
      <c r="C351" s="13"/>
      <c r="D351" s="13"/>
      <c r="E351" s="14"/>
      <c r="F351" s="12"/>
      <c r="G351" s="12"/>
      <c r="H351" s="12"/>
      <c r="I351" s="12"/>
      <c r="J351" s="15" t="str">
        <f>IF($A351="","",IF(H351&lt;&gt;"",H351,IF(G351&lt;&gt;"",G351,"Not run")))</f>
        <v/>
      </c>
      <c r="K351" s="16" t="str">
        <f>IF($A351="","",IF(SUMPRODUCT(--($A$2:$A$500=$A351))&gt;1,"Check ID",SUMPRODUCT(--(Defects!$B$2:$B$500=$A351),--(Defects!$E$2:$E$500&lt;&gt;"Closed"))))</f>
        <v/>
      </c>
      <c r="L351" s="15" t="str">
        <f>IF(COUNTA($A351:$I351)=0,"",IF($A351="","Check ID",IF(SUMPRODUCT(--($A$2:$A$500=$A351))&gt;1,"Duplicate ID",IF(OR($B351="",SUMPRODUCT(--(Processes!$A$2:$A$21=$B351))=0),"Check process",IF(NOT(ISNUMBER(E351)),"Check date",IF(E351&lt;&gt;INT(E351),"Check date",IF(NOT(OR(F351="Critical",F351="High",F351="Medium")),"Check inputs","OK")))))))</f>
        <v/>
      </c>
    </row>
    <row r="352" ht="26" customHeight="1" spans="1:12" x14ac:dyDescent="0.25">
      <c r="A352" s="12"/>
      <c r="B352" s="12"/>
      <c r="C352" s="13"/>
      <c r="D352" s="13"/>
      <c r="E352" s="14"/>
      <c r="F352" s="12"/>
      <c r="G352" s="12"/>
      <c r="H352" s="12"/>
      <c r="I352" s="12"/>
      <c r="J352" s="15" t="str">
        <f>IF($A352="","",IF(H352&lt;&gt;"",H352,IF(G352&lt;&gt;"",G352,"Not run")))</f>
        <v/>
      </c>
      <c r="K352" s="16" t="str">
        <f>IF($A352="","",IF(SUMPRODUCT(--($A$2:$A$500=$A352))&gt;1,"Check ID",SUMPRODUCT(--(Defects!$B$2:$B$500=$A352),--(Defects!$E$2:$E$500&lt;&gt;"Closed"))))</f>
        <v/>
      </c>
      <c r="L352" s="15" t="str">
        <f>IF(COUNTA($A352:$I352)=0,"",IF($A352="","Check ID",IF(SUMPRODUCT(--($A$2:$A$500=$A352))&gt;1,"Duplicate ID",IF(OR($B352="",SUMPRODUCT(--(Processes!$A$2:$A$21=$B352))=0),"Check process",IF(NOT(ISNUMBER(E352)),"Check date",IF(E352&lt;&gt;INT(E352),"Check date",IF(NOT(OR(F352="Critical",F352="High",F352="Medium")),"Check inputs","OK")))))))</f>
        <v/>
      </c>
    </row>
    <row r="353" ht="26" customHeight="1" spans="1:12" x14ac:dyDescent="0.25">
      <c r="A353" s="12"/>
      <c r="B353" s="12"/>
      <c r="C353" s="13"/>
      <c r="D353" s="13"/>
      <c r="E353" s="14"/>
      <c r="F353" s="12"/>
      <c r="G353" s="12"/>
      <c r="H353" s="12"/>
      <c r="I353" s="12"/>
      <c r="J353" s="15" t="str">
        <f>IF($A353="","",IF(H353&lt;&gt;"",H353,IF(G353&lt;&gt;"",G353,"Not run")))</f>
        <v/>
      </c>
      <c r="K353" s="16" t="str">
        <f>IF($A353="","",IF(SUMPRODUCT(--($A$2:$A$500=$A353))&gt;1,"Check ID",SUMPRODUCT(--(Defects!$B$2:$B$500=$A353),--(Defects!$E$2:$E$500&lt;&gt;"Closed"))))</f>
        <v/>
      </c>
      <c r="L353" s="15" t="str">
        <f>IF(COUNTA($A353:$I353)=0,"",IF($A353="","Check ID",IF(SUMPRODUCT(--($A$2:$A$500=$A353))&gt;1,"Duplicate ID",IF(OR($B353="",SUMPRODUCT(--(Processes!$A$2:$A$21=$B353))=0),"Check process",IF(NOT(ISNUMBER(E353)),"Check date",IF(E353&lt;&gt;INT(E353),"Check date",IF(NOT(OR(F353="Critical",F353="High",F353="Medium")),"Check inputs","OK")))))))</f>
        <v/>
      </c>
    </row>
    <row r="354" ht="26" customHeight="1" spans="1:12" x14ac:dyDescent="0.25">
      <c r="A354" s="12"/>
      <c r="B354" s="12"/>
      <c r="C354" s="13"/>
      <c r="D354" s="13"/>
      <c r="E354" s="14"/>
      <c r="F354" s="12"/>
      <c r="G354" s="12"/>
      <c r="H354" s="12"/>
      <c r="I354" s="12"/>
      <c r="J354" s="15" t="str">
        <f>IF($A354="","",IF(H354&lt;&gt;"",H354,IF(G354&lt;&gt;"",G354,"Not run")))</f>
        <v/>
      </c>
      <c r="K354" s="16" t="str">
        <f>IF($A354="","",IF(SUMPRODUCT(--($A$2:$A$500=$A354))&gt;1,"Check ID",SUMPRODUCT(--(Defects!$B$2:$B$500=$A354),--(Defects!$E$2:$E$500&lt;&gt;"Closed"))))</f>
        <v/>
      </c>
      <c r="L354" s="15" t="str">
        <f>IF(COUNTA($A354:$I354)=0,"",IF($A354="","Check ID",IF(SUMPRODUCT(--($A$2:$A$500=$A354))&gt;1,"Duplicate ID",IF(OR($B354="",SUMPRODUCT(--(Processes!$A$2:$A$21=$B354))=0),"Check process",IF(NOT(ISNUMBER(E354)),"Check date",IF(E354&lt;&gt;INT(E354),"Check date",IF(NOT(OR(F354="Critical",F354="High",F354="Medium")),"Check inputs","OK")))))))</f>
        <v/>
      </c>
    </row>
    <row r="355" ht="26" customHeight="1" spans="1:12" x14ac:dyDescent="0.25">
      <c r="A355" s="12"/>
      <c r="B355" s="12"/>
      <c r="C355" s="13"/>
      <c r="D355" s="13"/>
      <c r="E355" s="14"/>
      <c r="F355" s="12"/>
      <c r="G355" s="12"/>
      <c r="H355" s="12"/>
      <c r="I355" s="12"/>
      <c r="J355" s="15" t="str">
        <f>IF($A355="","",IF(H355&lt;&gt;"",H355,IF(G355&lt;&gt;"",G355,"Not run")))</f>
        <v/>
      </c>
      <c r="K355" s="16" t="str">
        <f>IF($A355="","",IF(SUMPRODUCT(--($A$2:$A$500=$A355))&gt;1,"Check ID",SUMPRODUCT(--(Defects!$B$2:$B$500=$A355),--(Defects!$E$2:$E$500&lt;&gt;"Closed"))))</f>
        <v/>
      </c>
      <c r="L355" s="15" t="str">
        <f>IF(COUNTA($A355:$I355)=0,"",IF($A355="","Check ID",IF(SUMPRODUCT(--($A$2:$A$500=$A355))&gt;1,"Duplicate ID",IF(OR($B355="",SUMPRODUCT(--(Processes!$A$2:$A$21=$B355))=0),"Check process",IF(NOT(ISNUMBER(E355)),"Check date",IF(E355&lt;&gt;INT(E355),"Check date",IF(NOT(OR(F355="Critical",F355="High",F355="Medium")),"Check inputs","OK")))))))</f>
        <v/>
      </c>
    </row>
    <row r="356" ht="26" customHeight="1" spans="1:12" x14ac:dyDescent="0.25">
      <c r="A356" s="12"/>
      <c r="B356" s="12"/>
      <c r="C356" s="13"/>
      <c r="D356" s="13"/>
      <c r="E356" s="14"/>
      <c r="F356" s="12"/>
      <c r="G356" s="12"/>
      <c r="H356" s="12"/>
      <c r="I356" s="12"/>
      <c r="J356" s="15" t="str">
        <f>IF($A356="","",IF(H356&lt;&gt;"",H356,IF(G356&lt;&gt;"",G356,"Not run")))</f>
        <v/>
      </c>
      <c r="K356" s="16" t="str">
        <f>IF($A356="","",IF(SUMPRODUCT(--($A$2:$A$500=$A356))&gt;1,"Check ID",SUMPRODUCT(--(Defects!$B$2:$B$500=$A356),--(Defects!$E$2:$E$500&lt;&gt;"Closed"))))</f>
        <v/>
      </c>
      <c r="L356" s="15" t="str">
        <f>IF(COUNTA($A356:$I356)=0,"",IF($A356="","Check ID",IF(SUMPRODUCT(--($A$2:$A$500=$A356))&gt;1,"Duplicate ID",IF(OR($B356="",SUMPRODUCT(--(Processes!$A$2:$A$21=$B356))=0),"Check process",IF(NOT(ISNUMBER(E356)),"Check date",IF(E356&lt;&gt;INT(E356),"Check date",IF(NOT(OR(F356="Critical",F356="High",F356="Medium")),"Check inputs","OK")))))))</f>
        <v/>
      </c>
    </row>
    <row r="357" ht="26" customHeight="1" spans="1:12" x14ac:dyDescent="0.25">
      <c r="A357" s="12"/>
      <c r="B357" s="12"/>
      <c r="C357" s="13"/>
      <c r="D357" s="13"/>
      <c r="E357" s="14"/>
      <c r="F357" s="12"/>
      <c r="G357" s="12"/>
      <c r="H357" s="12"/>
      <c r="I357" s="12"/>
      <c r="J357" s="15" t="str">
        <f>IF($A357="","",IF(H357&lt;&gt;"",H357,IF(G357&lt;&gt;"",G357,"Not run")))</f>
        <v/>
      </c>
      <c r="K357" s="16" t="str">
        <f>IF($A357="","",IF(SUMPRODUCT(--($A$2:$A$500=$A357))&gt;1,"Check ID",SUMPRODUCT(--(Defects!$B$2:$B$500=$A357),--(Defects!$E$2:$E$500&lt;&gt;"Closed"))))</f>
        <v/>
      </c>
      <c r="L357" s="15" t="str">
        <f>IF(COUNTA($A357:$I357)=0,"",IF($A357="","Check ID",IF(SUMPRODUCT(--($A$2:$A$500=$A357))&gt;1,"Duplicate ID",IF(OR($B357="",SUMPRODUCT(--(Processes!$A$2:$A$21=$B357))=0),"Check process",IF(NOT(ISNUMBER(E357)),"Check date",IF(E357&lt;&gt;INT(E357),"Check date",IF(NOT(OR(F357="Critical",F357="High",F357="Medium")),"Check inputs","OK")))))))</f>
        <v/>
      </c>
    </row>
    <row r="358" ht="26" customHeight="1" spans="1:12" x14ac:dyDescent="0.25">
      <c r="A358" s="12"/>
      <c r="B358" s="12"/>
      <c r="C358" s="13"/>
      <c r="D358" s="13"/>
      <c r="E358" s="14"/>
      <c r="F358" s="12"/>
      <c r="G358" s="12"/>
      <c r="H358" s="12"/>
      <c r="I358" s="12"/>
      <c r="J358" s="15" t="str">
        <f>IF($A358="","",IF(H358&lt;&gt;"",H358,IF(G358&lt;&gt;"",G358,"Not run")))</f>
        <v/>
      </c>
      <c r="K358" s="16" t="str">
        <f>IF($A358="","",IF(SUMPRODUCT(--($A$2:$A$500=$A358))&gt;1,"Check ID",SUMPRODUCT(--(Defects!$B$2:$B$500=$A358),--(Defects!$E$2:$E$500&lt;&gt;"Closed"))))</f>
        <v/>
      </c>
      <c r="L358" s="15" t="str">
        <f>IF(COUNTA($A358:$I358)=0,"",IF($A358="","Check ID",IF(SUMPRODUCT(--($A$2:$A$500=$A358))&gt;1,"Duplicate ID",IF(OR($B358="",SUMPRODUCT(--(Processes!$A$2:$A$21=$B358))=0),"Check process",IF(NOT(ISNUMBER(E358)),"Check date",IF(E358&lt;&gt;INT(E358),"Check date",IF(NOT(OR(F358="Critical",F358="High",F358="Medium")),"Check inputs","OK")))))))</f>
        <v/>
      </c>
    </row>
    <row r="359" ht="26" customHeight="1" spans="1:12" x14ac:dyDescent="0.25">
      <c r="A359" s="12"/>
      <c r="B359" s="12"/>
      <c r="C359" s="13"/>
      <c r="D359" s="13"/>
      <c r="E359" s="14"/>
      <c r="F359" s="12"/>
      <c r="G359" s="12"/>
      <c r="H359" s="12"/>
      <c r="I359" s="12"/>
      <c r="J359" s="15" t="str">
        <f>IF($A359="","",IF(H359&lt;&gt;"",H359,IF(G359&lt;&gt;"",G359,"Not run")))</f>
        <v/>
      </c>
      <c r="K359" s="16" t="str">
        <f>IF($A359="","",IF(SUMPRODUCT(--($A$2:$A$500=$A359))&gt;1,"Check ID",SUMPRODUCT(--(Defects!$B$2:$B$500=$A359),--(Defects!$E$2:$E$500&lt;&gt;"Closed"))))</f>
        <v/>
      </c>
      <c r="L359" s="15" t="str">
        <f>IF(COUNTA($A359:$I359)=0,"",IF($A359="","Check ID",IF(SUMPRODUCT(--($A$2:$A$500=$A359))&gt;1,"Duplicate ID",IF(OR($B359="",SUMPRODUCT(--(Processes!$A$2:$A$21=$B359))=0),"Check process",IF(NOT(ISNUMBER(E359)),"Check date",IF(E359&lt;&gt;INT(E359),"Check date",IF(NOT(OR(F359="Critical",F359="High",F359="Medium")),"Check inputs","OK")))))))</f>
        <v/>
      </c>
    </row>
    <row r="360" ht="26" customHeight="1" spans="1:12" x14ac:dyDescent="0.25">
      <c r="A360" s="12"/>
      <c r="B360" s="12"/>
      <c r="C360" s="13"/>
      <c r="D360" s="13"/>
      <c r="E360" s="14"/>
      <c r="F360" s="12"/>
      <c r="G360" s="12"/>
      <c r="H360" s="12"/>
      <c r="I360" s="12"/>
      <c r="J360" s="15" t="str">
        <f>IF($A360="","",IF(H360&lt;&gt;"",H360,IF(G360&lt;&gt;"",G360,"Not run")))</f>
        <v/>
      </c>
      <c r="K360" s="16" t="str">
        <f>IF($A360="","",IF(SUMPRODUCT(--($A$2:$A$500=$A360))&gt;1,"Check ID",SUMPRODUCT(--(Defects!$B$2:$B$500=$A360),--(Defects!$E$2:$E$500&lt;&gt;"Closed"))))</f>
        <v/>
      </c>
      <c r="L360" s="15" t="str">
        <f>IF(COUNTA($A360:$I360)=0,"",IF($A360="","Check ID",IF(SUMPRODUCT(--($A$2:$A$500=$A360))&gt;1,"Duplicate ID",IF(OR($B360="",SUMPRODUCT(--(Processes!$A$2:$A$21=$B360))=0),"Check process",IF(NOT(ISNUMBER(E360)),"Check date",IF(E360&lt;&gt;INT(E360),"Check date",IF(NOT(OR(F360="Critical",F360="High",F360="Medium")),"Check inputs","OK")))))))</f>
        <v/>
      </c>
    </row>
    <row r="361" ht="26" customHeight="1" spans="1:12" x14ac:dyDescent="0.25">
      <c r="A361" s="12"/>
      <c r="B361" s="12"/>
      <c r="C361" s="13"/>
      <c r="D361" s="13"/>
      <c r="E361" s="14"/>
      <c r="F361" s="12"/>
      <c r="G361" s="12"/>
      <c r="H361" s="12"/>
      <c r="I361" s="12"/>
      <c r="J361" s="15" t="str">
        <f>IF($A361="","",IF(H361&lt;&gt;"",H361,IF(G361&lt;&gt;"",G361,"Not run")))</f>
        <v/>
      </c>
      <c r="K361" s="16" t="str">
        <f>IF($A361="","",IF(SUMPRODUCT(--($A$2:$A$500=$A361))&gt;1,"Check ID",SUMPRODUCT(--(Defects!$B$2:$B$500=$A361),--(Defects!$E$2:$E$500&lt;&gt;"Closed"))))</f>
        <v/>
      </c>
      <c r="L361" s="15" t="str">
        <f>IF(COUNTA($A361:$I361)=0,"",IF($A361="","Check ID",IF(SUMPRODUCT(--($A$2:$A$500=$A361))&gt;1,"Duplicate ID",IF(OR($B361="",SUMPRODUCT(--(Processes!$A$2:$A$21=$B361))=0),"Check process",IF(NOT(ISNUMBER(E361)),"Check date",IF(E361&lt;&gt;INT(E361),"Check date",IF(NOT(OR(F361="Critical",F361="High",F361="Medium")),"Check inputs","OK")))))))</f>
        <v/>
      </c>
    </row>
    <row r="362" ht="26" customHeight="1" spans="1:12" x14ac:dyDescent="0.25">
      <c r="A362" s="12"/>
      <c r="B362" s="12"/>
      <c r="C362" s="13"/>
      <c r="D362" s="13"/>
      <c r="E362" s="14"/>
      <c r="F362" s="12"/>
      <c r="G362" s="12"/>
      <c r="H362" s="12"/>
      <c r="I362" s="12"/>
      <c r="J362" s="15" t="str">
        <f>IF($A362="","",IF(H362&lt;&gt;"",H362,IF(G362&lt;&gt;"",G362,"Not run")))</f>
        <v/>
      </c>
      <c r="K362" s="16" t="str">
        <f>IF($A362="","",IF(SUMPRODUCT(--($A$2:$A$500=$A362))&gt;1,"Check ID",SUMPRODUCT(--(Defects!$B$2:$B$500=$A362),--(Defects!$E$2:$E$500&lt;&gt;"Closed"))))</f>
        <v/>
      </c>
      <c r="L362" s="15" t="str">
        <f>IF(COUNTA($A362:$I362)=0,"",IF($A362="","Check ID",IF(SUMPRODUCT(--($A$2:$A$500=$A362))&gt;1,"Duplicate ID",IF(OR($B362="",SUMPRODUCT(--(Processes!$A$2:$A$21=$B362))=0),"Check process",IF(NOT(ISNUMBER(E362)),"Check date",IF(E362&lt;&gt;INT(E362),"Check date",IF(NOT(OR(F362="Critical",F362="High",F362="Medium")),"Check inputs","OK")))))))</f>
        <v/>
      </c>
    </row>
    <row r="363" ht="26" customHeight="1" spans="1:12" x14ac:dyDescent="0.25">
      <c r="A363" s="12"/>
      <c r="B363" s="12"/>
      <c r="C363" s="13"/>
      <c r="D363" s="13"/>
      <c r="E363" s="14"/>
      <c r="F363" s="12"/>
      <c r="G363" s="12"/>
      <c r="H363" s="12"/>
      <c r="I363" s="12"/>
      <c r="J363" s="15" t="str">
        <f>IF($A363="","",IF(H363&lt;&gt;"",H363,IF(G363&lt;&gt;"",G363,"Not run")))</f>
        <v/>
      </c>
      <c r="K363" s="16" t="str">
        <f>IF($A363="","",IF(SUMPRODUCT(--($A$2:$A$500=$A363))&gt;1,"Check ID",SUMPRODUCT(--(Defects!$B$2:$B$500=$A363),--(Defects!$E$2:$E$500&lt;&gt;"Closed"))))</f>
        <v/>
      </c>
      <c r="L363" s="15" t="str">
        <f>IF(COUNTA($A363:$I363)=0,"",IF($A363="","Check ID",IF(SUMPRODUCT(--($A$2:$A$500=$A363))&gt;1,"Duplicate ID",IF(OR($B363="",SUMPRODUCT(--(Processes!$A$2:$A$21=$B363))=0),"Check process",IF(NOT(ISNUMBER(E363)),"Check date",IF(E363&lt;&gt;INT(E363),"Check date",IF(NOT(OR(F363="Critical",F363="High",F363="Medium")),"Check inputs","OK")))))))</f>
        <v/>
      </c>
    </row>
    <row r="364" ht="26" customHeight="1" spans="1:12" x14ac:dyDescent="0.25">
      <c r="A364" s="12"/>
      <c r="B364" s="12"/>
      <c r="C364" s="13"/>
      <c r="D364" s="13"/>
      <c r="E364" s="14"/>
      <c r="F364" s="12"/>
      <c r="G364" s="12"/>
      <c r="H364" s="12"/>
      <c r="I364" s="12"/>
      <c r="J364" s="15" t="str">
        <f>IF($A364="","",IF(H364&lt;&gt;"",H364,IF(G364&lt;&gt;"",G364,"Not run")))</f>
        <v/>
      </c>
      <c r="K364" s="16" t="str">
        <f>IF($A364="","",IF(SUMPRODUCT(--($A$2:$A$500=$A364))&gt;1,"Check ID",SUMPRODUCT(--(Defects!$B$2:$B$500=$A364),--(Defects!$E$2:$E$500&lt;&gt;"Closed"))))</f>
        <v/>
      </c>
      <c r="L364" s="15" t="str">
        <f>IF(COUNTA($A364:$I364)=0,"",IF($A364="","Check ID",IF(SUMPRODUCT(--($A$2:$A$500=$A364))&gt;1,"Duplicate ID",IF(OR($B364="",SUMPRODUCT(--(Processes!$A$2:$A$21=$B364))=0),"Check process",IF(NOT(ISNUMBER(E364)),"Check date",IF(E364&lt;&gt;INT(E364),"Check date",IF(NOT(OR(F364="Critical",F364="High",F364="Medium")),"Check inputs","OK")))))))</f>
        <v/>
      </c>
    </row>
    <row r="365" ht="26" customHeight="1" spans="1:12" x14ac:dyDescent="0.25">
      <c r="A365" s="12"/>
      <c r="B365" s="12"/>
      <c r="C365" s="13"/>
      <c r="D365" s="13"/>
      <c r="E365" s="14"/>
      <c r="F365" s="12"/>
      <c r="G365" s="12"/>
      <c r="H365" s="12"/>
      <c r="I365" s="12"/>
      <c r="J365" s="15" t="str">
        <f>IF($A365="","",IF(H365&lt;&gt;"",H365,IF(G365&lt;&gt;"",G365,"Not run")))</f>
        <v/>
      </c>
      <c r="K365" s="16" t="str">
        <f>IF($A365="","",IF(SUMPRODUCT(--($A$2:$A$500=$A365))&gt;1,"Check ID",SUMPRODUCT(--(Defects!$B$2:$B$500=$A365),--(Defects!$E$2:$E$500&lt;&gt;"Closed"))))</f>
        <v/>
      </c>
      <c r="L365" s="15" t="str">
        <f>IF(COUNTA($A365:$I365)=0,"",IF($A365="","Check ID",IF(SUMPRODUCT(--($A$2:$A$500=$A365))&gt;1,"Duplicate ID",IF(OR($B365="",SUMPRODUCT(--(Processes!$A$2:$A$21=$B365))=0),"Check process",IF(NOT(ISNUMBER(E365)),"Check date",IF(E365&lt;&gt;INT(E365),"Check date",IF(NOT(OR(F365="Critical",F365="High",F365="Medium")),"Check inputs","OK")))))))</f>
        <v/>
      </c>
    </row>
    <row r="366" ht="26" customHeight="1" spans="1:12" x14ac:dyDescent="0.25">
      <c r="A366" s="12"/>
      <c r="B366" s="12"/>
      <c r="C366" s="13"/>
      <c r="D366" s="13"/>
      <c r="E366" s="14"/>
      <c r="F366" s="12"/>
      <c r="G366" s="12"/>
      <c r="H366" s="12"/>
      <c r="I366" s="12"/>
      <c r="J366" s="15" t="str">
        <f>IF($A366="","",IF(H366&lt;&gt;"",H366,IF(G366&lt;&gt;"",G366,"Not run")))</f>
        <v/>
      </c>
      <c r="K366" s="16" t="str">
        <f>IF($A366="","",IF(SUMPRODUCT(--($A$2:$A$500=$A366))&gt;1,"Check ID",SUMPRODUCT(--(Defects!$B$2:$B$500=$A366),--(Defects!$E$2:$E$500&lt;&gt;"Closed"))))</f>
        <v/>
      </c>
      <c r="L366" s="15" t="str">
        <f>IF(COUNTA($A366:$I366)=0,"",IF($A366="","Check ID",IF(SUMPRODUCT(--($A$2:$A$500=$A366))&gt;1,"Duplicate ID",IF(OR($B366="",SUMPRODUCT(--(Processes!$A$2:$A$21=$B366))=0),"Check process",IF(NOT(ISNUMBER(E366)),"Check date",IF(E366&lt;&gt;INT(E366),"Check date",IF(NOT(OR(F366="Critical",F366="High",F366="Medium")),"Check inputs","OK")))))))</f>
        <v/>
      </c>
    </row>
    <row r="367" ht="26" customHeight="1" spans="1:12" x14ac:dyDescent="0.25">
      <c r="A367" s="12"/>
      <c r="B367" s="12"/>
      <c r="C367" s="13"/>
      <c r="D367" s="13"/>
      <c r="E367" s="14"/>
      <c r="F367" s="12"/>
      <c r="G367" s="12"/>
      <c r="H367" s="12"/>
      <c r="I367" s="12"/>
      <c r="J367" s="15" t="str">
        <f>IF($A367="","",IF(H367&lt;&gt;"",H367,IF(G367&lt;&gt;"",G367,"Not run")))</f>
        <v/>
      </c>
      <c r="K367" s="16" t="str">
        <f>IF($A367="","",IF(SUMPRODUCT(--($A$2:$A$500=$A367))&gt;1,"Check ID",SUMPRODUCT(--(Defects!$B$2:$B$500=$A367),--(Defects!$E$2:$E$500&lt;&gt;"Closed"))))</f>
        <v/>
      </c>
      <c r="L367" s="15" t="str">
        <f>IF(COUNTA($A367:$I367)=0,"",IF($A367="","Check ID",IF(SUMPRODUCT(--($A$2:$A$500=$A367))&gt;1,"Duplicate ID",IF(OR($B367="",SUMPRODUCT(--(Processes!$A$2:$A$21=$B367))=0),"Check process",IF(NOT(ISNUMBER(E367)),"Check date",IF(E367&lt;&gt;INT(E367),"Check date",IF(NOT(OR(F367="Critical",F367="High",F367="Medium")),"Check inputs","OK")))))))</f>
        <v/>
      </c>
    </row>
    <row r="368" ht="26" customHeight="1" spans="1:12" x14ac:dyDescent="0.25">
      <c r="A368" s="12"/>
      <c r="B368" s="12"/>
      <c r="C368" s="13"/>
      <c r="D368" s="13"/>
      <c r="E368" s="14"/>
      <c r="F368" s="12"/>
      <c r="G368" s="12"/>
      <c r="H368" s="12"/>
      <c r="I368" s="12"/>
      <c r="J368" s="15" t="str">
        <f>IF($A368="","",IF(H368&lt;&gt;"",H368,IF(G368&lt;&gt;"",G368,"Not run")))</f>
        <v/>
      </c>
      <c r="K368" s="16" t="str">
        <f>IF($A368="","",IF(SUMPRODUCT(--($A$2:$A$500=$A368))&gt;1,"Check ID",SUMPRODUCT(--(Defects!$B$2:$B$500=$A368),--(Defects!$E$2:$E$500&lt;&gt;"Closed"))))</f>
        <v/>
      </c>
      <c r="L368" s="15" t="str">
        <f>IF(COUNTA($A368:$I368)=0,"",IF($A368="","Check ID",IF(SUMPRODUCT(--($A$2:$A$500=$A368))&gt;1,"Duplicate ID",IF(OR($B368="",SUMPRODUCT(--(Processes!$A$2:$A$21=$B368))=0),"Check process",IF(NOT(ISNUMBER(E368)),"Check date",IF(E368&lt;&gt;INT(E368),"Check date",IF(NOT(OR(F368="Critical",F368="High",F368="Medium")),"Check inputs","OK")))))))</f>
        <v/>
      </c>
    </row>
    <row r="369" ht="26" customHeight="1" spans="1:12" x14ac:dyDescent="0.25">
      <c r="A369" s="12"/>
      <c r="B369" s="12"/>
      <c r="C369" s="13"/>
      <c r="D369" s="13"/>
      <c r="E369" s="14"/>
      <c r="F369" s="12"/>
      <c r="G369" s="12"/>
      <c r="H369" s="12"/>
      <c r="I369" s="12"/>
      <c r="J369" s="15" t="str">
        <f>IF($A369="","",IF(H369&lt;&gt;"",H369,IF(G369&lt;&gt;"",G369,"Not run")))</f>
        <v/>
      </c>
      <c r="K369" s="16" t="str">
        <f>IF($A369="","",IF(SUMPRODUCT(--($A$2:$A$500=$A369))&gt;1,"Check ID",SUMPRODUCT(--(Defects!$B$2:$B$500=$A369),--(Defects!$E$2:$E$500&lt;&gt;"Closed"))))</f>
        <v/>
      </c>
      <c r="L369" s="15" t="str">
        <f>IF(COUNTA($A369:$I369)=0,"",IF($A369="","Check ID",IF(SUMPRODUCT(--($A$2:$A$500=$A369))&gt;1,"Duplicate ID",IF(OR($B369="",SUMPRODUCT(--(Processes!$A$2:$A$21=$B369))=0),"Check process",IF(NOT(ISNUMBER(E369)),"Check date",IF(E369&lt;&gt;INT(E369),"Check date",IF(NOT(OR(F369="Critical",F369="High",F369="Medium")),"Check inputs","OK")))))))</f>
        <v/>
      </c>
    </row>
    <row r="370" ht="26" customHeight="1" spans="1:12" x14ac:dyDescent="0.25">
      <c r="A370" s="12"/>
      <c r="B370" s="12"/>
      <c r="C370" s="13"/>
      <c r="D370" s="13"/>
      <c r="E370" s="14"/>
      <c r="F370" s="12"/>
      <c r="G370" s="12"/>
      <c r="H370" s="12"/>
      <c r="I370" s="12"/>
      <c r="J370" s="15" t="str">
        <f>IF($A370="","",IF(H370&lt;&gt;"",H370,IF(G370&lt;&gt;"",G370,"Not run")))</f>
        <v/>
      </c>
      <c r="K370" s="16" t="str">
        <f>IF($A370="","",IF(SUMPRODUCT(--($A$2:$A$500=$A370))&gt;1,"Check ID",SUMPRODUCT(--(Defects!$B$2:$B$500=$A370),--(Defects!$E$2:$E$500&lt;&gt;"Closed"))))</f>
        <v/>
      </c>
      <c r="L370" s="15" t="str">
        <f>IF(COUNTA($A370:$I370)=0,"",IF($A370="","Check ID",IF(SUMPRODUCT(--($A$2:$A$500=$A370))&gt;1,"Duplicate ID",IF(OR($B370="",SUMPRODUCT(--(Processes!$A$2:$A$21=$B370))=0),"Check process",IF(NOT(ISNUMBER(E370)),"Check date",IF(E370&lt;&gt;INT(E370),"Check date",IF(NOT(OR(F370="Critical",F370="High",F370="Medium")),"Check inputs","OK")))))))</f>
        <v/>
      </c>
    </row>
    <row r="371" ht="26" customHeight="1" spans="1:12" x14ac:dyDescent="0.25">
      <c r="A371" s="12"/>
      <c r="B371" s="12"/>
      <c r="C371" s="13"/>
      <c r="D371" s="13"/>
      <c r="E371" s="14"/>
      <c r="F371" s="12"/>
      <c r="G371" s="12"/>
      <c r="H371" s="12"/>
      <c r="I371" s="12"/>
      <c r="J371" s="15" t="str">
        <f>IF($A371="","",IF(H371&lt;&gt;"",H371,IF(G371&lt;&gt;"",G371,"Not run")))</f>
        <v/>
      </c>
      <c r="K371" s="16" t="str">
        <f>IF($A371="","",IF(SUMPRODUCT(--($A$2:$A$500=$A371))&gt;1,"Check ID",SUMPRODUCT(--(Defects!$B$2:$B$500=$A371),--(Defects!$E$2:$E$500&lt;&gt;"Closed"))))</f>
        <v/>
      </c>
      <c r="L371" s="15" t="str">
        <f>IF(COUNTA($A371:$I371)=0,"",IF($A371="","Check ID",IF(SUMPRODUCT(--($A$2:$A$500=$A371))&gt;1,"Duplicate ID",IF(OR($B371="",SUMPRODUCT(--(Processes!$A$2:$A$21=$B371))=0),"Check process",IF(NOT(ISNUMBER(E371)),"Check date",IF(E371&lt;&gt;INT(E371),"Check date",IF(NOT(OR(F371="Critical",F371="High",F371="Medium")),"Check inputs","OK")))))))</f>
        <v/>
      </c>
    </row>
    <row r="372" ht="26" customHeight="1" spans="1:12" x14ac:dyDescent="0.25">
      <c r="A372" s="12"/>
      <c r="B372" s="12"/>
      <c r="C372" s="13"/>
      <c r="D372" s="13"/>
      <c r="E372" s="14"/>
      <c r="F372" s="12"/>
      <c r="G372" s="12"/>
      <c r="H372" s="12"/>
      <c r="I372" s="12"/>
      <c r="J372" s="15" t="str">
        <f>IF($A372="","",IF(H372&lt;&gt;"",H372,IF(G372&lt;&gt;"",G372,"Not run")))</f>
        <v/>
      </c>
      <c r="K372" s="16" t="str">
        <f>IF($A372="","",IF(SUMPRODUCT(--($A$2:$A$500=$A372))&gt;1,"Check ID",SUMPRODUCT(--(Defects!$B$2:$B$500=$A372),--(Defects!$E$2:$E$500&lt;&gt;"Closed"))))</f>
        <v/>
      </c>
      <c r="L372" s="15" t="str">
        <f>IF(COUNTA($A372:$I372)=0,"",IF($A372="","Check ID",IF(SUMPRODUCT(--($A$2:$A$500=$A372))&gt;1,"Duplicate ID",IF(OR($B372="",SUMPRODUCT(--(Processes!$A$2:$A$21=$B372))=0),"Check process",IF(NOT(ISNUMBER(E372)),"Check date",IF(E372&lt;&gt;INT(E372),"Check date",IF(NOT(OR(F372="Critical",F372="High",F372="Medium")),"Check inputs","OK")))))))</f>
        <v/>
      </c>
    </row>
    <row r="373" ht="26" customHeight="1" spans="1:12" x14ac:dyDescent="0.25">
      <c r="A373" s="12"/>
      <c r="B373" s="12"/>
      <c r="C373" s="13"/>
      <c r="D373" s="13"/>
      <c r="E373" s="14"/>
      <c r="F373" s="12"/>
      <c r="G373" s="12"/>
      <c r="H373" s="12"/>
      <c r="I373" s="12"/>
      <c r="J373" s="15" t="str">
        <f>IF($A373="","",IF(H373&lt;&gt;"",H373,IF(G373&lt;&gt;"",G373,"Not run")))</f>
        <v/>
      </c>
      <c r="K373" s="16" t="str">
        <f>IF($A373="","",IF(SUMPRODUCT(--($A$2:$A$500=$A373))&gt;1,"Check ID",SUMPRODUCT(--(Defects!$B$2:$B$500=$A373),--(Defects!$E$2:$E$500&lt;&gt;"Closed"))))</f>
        <v/>
      </c>
      <c r="L373" s="15" t="str">
        <f>IF(COUNTA($A373:$I373)=0,"",IF($A373="","Check ID",IF(SUMPRODUCT(--($A$2:$A$500=$A373))&gt;1,"Duplicate ID",IF(OR($B373="",SUMPRODUCT(--(Processes!$A$2:$A$21=$B373))=0),"Check process",IF(NOT(ISNUMBER(E373)),"Check date",IF(E373&lt;&gt;INT(E373),"Check date",IF(NOT(OR(F373="Critical",F373="High",F373="Medium")),"Check inputs","OK")))))))</f>
        <v/>
      </c>
    </row>
    <row r="374" ht="26" customHeight="1" spans="1:12" x14ac:dyDescent="0.25">
      <c r="A374" s="12"/>
      <c r="B374" s="12"/>
      <c r="C374" s="13"/>
      <c r="D374" s="13"/>
      <c r="E374" s="14"/>
      <c r="F374" s="12"/>
      <c r="G374" s="12"/>
      <c r="H374" s="12"/>
      <c r="I374" s="12"/>
      <c r="J374" s="15" t="str">
        <f>IF($A374="","",IF(H374&lt;&gt;"",H374,IF(G374&lt;&gt;"",G374,"Not run")))</f>
        <v/>
      </c>
      <c r="K374" s="16" t="str">
        <f>IF($A374="","",IF(SUMPRODUCT(--($A$2:$A$500=$A374))&gt;1,"Check ID",SUMPRODUCT(--(Defects!$B$2:$B$500=$A374),--(Defects!$E$2:$E$500&lt;&gt;"Closed"))))</f>
        <v/>
      </c>
      <c r="L374" s="15" t="str">
        <f>IF(COUNTA($A374:$I374)=0,"",IF($A374="","Check ID",IF(SUMPRODUCT(--($A$2:$A$500=$A374))&gt;1,"Duplicate ID",IF(OR($B374="",SUMPRODUCT(--(Processes!$A$2:$A$21=$B374))=0),"Check process",IF(NOT(ISNUMBER(E374)),"Check date",IF(E374&lt;&gt;INT(E374),"Check date",IF(NOT(OR(F374="Critical",F374="High",F374="Medium")),"Check inputs","OK")))))))</f>
        <v/>
      </c>
    </row>
    <row r="375" ht="26" customHeight="1" spans="1:12" x14ac:dyDescent="0.25">
      <c r="A375" s="12"/>
      <c r="B375" s="12"/>
      <c r="C375" s="13"/>
      <c r="D375" s="13"/>
      <c r="E375" s="14"/>
      <c r="F375" s="12"/>
      <c r="G375" s="12"/>
      <c r="H375" s="12"/>
      <c r="I375" s="12"/>
      <c r="J375" s="15" t="str">
        <f>IF($A375="","",IF(H375&lt;&gt;"",H375,IF(G375&lt;&gt;"",G375,"Not run")))</f>
        <v/>
      </c>
      <c r="K375" s="16" t="str">
        <f>IF($A375="","",IF(SUMPRODUCT(--($A$2:$A$500=$A375))&gt;1,"Check ID",SUMPRODUCT(--(Defects!$B$2:$B$500=$A375),--(Defects!$E$2:$E$500&lt;&gt;"Closed"))))</f>
        <v/>
      </c>
      <c r="L375" s="15" t="str">
        <f>IF(COUNTA($A375:$I375)=0,"",IF($A375="","Check ID",IF(SUMPRODUCT(--($A$2:$A$500=$A375))&gt;1,"Duplicate ID",IF(OR($B375="",SUMPRODUCT(--(Processes!$A$2:$A$21=$B375))=0),"Check process",IF(NOT(ISNUMBER(E375)),"Check date",IF(E375&lt;&gt;INT(E375),"Check date",IF(NOT(OR(F375="Critical",F375="High",F375="Medium")),"Check inputs","OK")))))))</f>
        <v/>
      </c>
    </row>
    <row r="376" ht="26" customHeight="1" spans="1:12" x14ac:dyDescent="0.25">
      <c r="A376" s="12"/>
      <c r="B376" s="12"/>
      <c r="C376" s="13"/>
      <c r="D376" s="13"/>
      <c r="E376" s="14"/>
      <c r="F376" s="12"/>
      <c r="G376" s="12"/>
      <c r="H376" s="12"/>
      <c r="I376" s="12"/>
      <c r="J376" s="15" t="str">
        <f>IF($A376="","",IF(H376&lt;&gt;"",H376,IF(G376&lt;&gt;"",G376,"Not run")))</f>
        <v/>
      </c>
      <c r="K376" s="16" t="str">
        <f>IF($A376="","",IF(SUMPRODUCT(--($A$2:$A$500=$A376))&gt;1,"Check ID",SUMPRODUCT(--(Defects!$B$2:$B$500=$A376),--(Defects!$E$2:$E$500&lt;&gt;"Closed"))))</f>
        <v/>
      </c>
      <c r="L376" s="15" t="str">
        <f>IF(COUNTA($A376:$I376)=0,"",IF($A376="","Check ID",IF(SUMPRODUCT(--($A$2:$A$500=$A376))&gt;1,"Duplicate ID",IF(OR($B376="",SUMPRODUCT(--(Processes!$A$2:$A$21=$B376))=0),"Check process",IF(NOT(ISNUMBER(E376)),"Check date",IF(E376&lt;&gt;INT(E376),"Check date",IF(NOT(OR(F376="Critical",F376="High",F376="Medium")),"Check inputs","OK")))))))</f>
        <v/>
      </c>
    </row>
    <row r="377" ht="26" customHeight="1" spans="1:12" x14ac:dyDescent="0.25">
      <c r="A377" s="12"/>
      <c r="B377" s="12"/>
      <c r="C377" s="13"/>
      <c r="D377" s="13"/>
      <c r="E377" s="14"/>
      <c r="F377" s="12"/>
      <c r="G377" s="12"/>
      <c r="H377" s="12"/>
      <c r="I377" s="12"/>
      <c r="J377" s="15" t="str">
        <f>IF($A377="","",IF(H377&lt;&gt;"",H377,IF(G377&lt;&gt;"",G377,"Not run")))</f>
        <v/>
      </c>
      <c r="K377" s="16" t="str">
        <f>IF($A377="","",IF(SUMPRODUCT(--($A$2:$A$500=$A377))&gt;1,"Check ID",SUMPRODUCT(--(Defects!$B$2:$B$500=$A377),--(Defects!$E$2:$E$500&lt;&gt;"Closed"))))</f>
        <v/>
      </c>
      <c r="L377" s="15" t="str">
        <f>IF(COUNTA($A377:$I377)=0,"",IF($A377="","Check ID",IF(SUMPRODUCT(--($A$2:$A$500=$A377))&gt;1,"Duplicate ID",IF(OR($B377="",SUMPRODUCT(--(Processes!$A$2:$A$21=$B377))=0),"Check process",IF(NOT(ISNUMBER(E377)),"Check date",IF(E377&lt;&gt;INT(E377),"Check date",IF(NOT(OR(F377="Critical",F377="High",F377="Medium")),"Check inputs","OK")))))))</f>
        <v/>
      </c>
    </row>
    <row r="378" ht="26" customHeight="1" spans="1:12" x14ac:dyDescent="0.25">
      <c r="A378" s="12"/>
      <c r="B378" s="12"/>
      <c r="C378" s="13"/>
      <c r="D378" s="13"/>
      <c r="E378" s="14"/>
      <c r="F378" s="12"/>
      <c r="G378" s="12"/>
      <c r="H378" s="12"/>
      <c r="I378" s="12"/>
      <c r="J378" s="15" t="str">
        <f>IF($A378="","",IF(H378&lt;&gt;"",H378,IF(G378&lt;&gt;"",G378,"Not run")))</f>
        <v/>
      </c>
      <c r="K378" s="16" t="str">
        <f>IF($A378="","",IF(SUMPRODUCT(--($A$2:$A$500=$A378))&gt;1,"Check ID",SUMPRODUCT(--(Defects!$B$2:$B$500=$A378),--(Defects!$E$2:$E$500&lt;&gt;"Closed"))))</f>
        <v/>
      </c>
      <c r="L378" s="15" t="str">
        <f>IF(COUNTA($A378:$I378)=0,"",IF($A378="","Check ID",IF(SUMPRODUCT(--($A$2:$A$500=$A378))&gt;1,"Duplicate ID",IF(OR($B378="",SUMPRODUCT(--(Processes!$A$2:$A$21=$B378))=0),"Check process",IF(NOT(ISNUMBER(E378)),"Check date",IF(E378&lt;&gt;INT(E378),"Check date",IF(NOT(OR(F378="Critical",F378="High",F378="Medium")),"Check inputs","OK")))))))</f>
        <v/>
      </c>
    </row>
    <row r="379" ht="26" customHeight="1" spans="1:12" x14ac:dyDescent="0.25">
      <c r="A379" s="12"/>
      <c r="B379" s="12"/>
      <c r="C379" s="13"/>
      <c r="D379" s="13"/>
      <c r="E379" s="14"/>
      <c r="F379" s="12"/>
      <c r="G379" s="12"/>
      <c r="H379" s="12"/>
      <c r="I379" s="12"/>
      <c r="J379" s="15" t="str">
        <f>IF($A379="","",IF(H379&lt;&gt;"",H379,IF(G379&lt;&gt;"",G379,"Not run")))</f>
        <v/>
      </c>
      <c r="K379" s="16" t="str">
        <f>IF($A379="","",IF(SUMPRODUCT(--($A$2:$A$500=$A379))&gt;1,"Check ID",SUMPRODUCT(--(Defects!$B$2:$B$500=$A379),--(Defects!$E$2:$E$500&lt;&gt;"Closed"))))</f>
        <v/>
      </c>
      <c r="L379" s="15" t="str">
        <f>IF(COUNTA($A379:$I379)=0,"",IF($A379="","Check ID",IF(SUMPRODUCT(--($A$2:$A$500=$A379))&gt;1,"Duplicate ID",IF(OR($B379="",SUMPRODUCT(--(Processes!$A$2:$A$21=$B379))=0),"Check process",IF(NOT(ISNUMBER(E379)),"Check date",IF(E379&lt;&gt;INT(E379),"Check date",IF(NOT(OR(F379="Critical",F379="High",F379="Medium")),"Check inputs","OK")))))))</f>
        <v/>
      </c>
    </row>
    <row r="380" ht="26" customHeight="1" spans="1:12" x14ac:dyDescent="0.25">
      <c r="A380" s="12"/>
      <c r="B380" s="12"/>
      <c r="C380" s="13"/>
      <c r="D380" s="13"/>
      <c r="E380" s="14"/>
      <c r="F380" s="12"/>
      <c r="G380" s="12"/>
      <c r="H380" s="12"/>
      <c r="I380" s="12"/>
      <c r="J380" s="15" t="str">
        <f>IF($A380="","",IF(H380&lt;&gt;"",H380,IF(G380&lt;&gt;"",G380,"Not run")))</f>
        <v/>
      </c>
      <c r="K380" s="16" t="str">
        <f>IF($A380="","",IF(SUMPRODUCT(--($A$2:$A$500=$A380))&gt;1,"Check ID",SUMPRODUCT(--(Defects!$B$2:$B$500=$A380),--(Defects!$E$2:$E$500&lt;&gt;"Closed"))))</f>
        <v/>
      </c>
      <c r="L380" s="15" t="str">
        <f>IF(COUNTA($A380:$I380)=0,"",IF($A380="","Check ID",IF(SUMPRODUCT(--($A$2:$A$500=$A380))&gt;1,"Duplicate ID",IF(OR($B380="",SUMPRODUCT(--(Processes!$A$2:$A$21=$B380))=0),"Check process",IF(NOT(ISNUMBER(E380)),"Check date",IF(E380&lt;&gt;INT(E380),"Check date",IF(NOT(OR(F380="Critical",F380="High",F380="Medium")),"Check inputs","OK")))))))</f>
        <v/>
      </c>
    </row>
    <row r="381" ht="26" customHeight="1" spans="1:12" x14ac:dyDescent="0.25">
      <c r="A381" s="12"/>
      <c r="B381" s="12"/>
      <c r="C381" s="13"/>
      <c r="D381" s="13"/>
      <c r="E381" s="14"/>
      <c r="F381" s="12"/>
      <c r="G381" s="12"/>
      <c r="H381" s="12"/>
      <c r="I381" s="12"/>
      <c r="J381" s="15" t="str">
        <f>IF($A381="","",IF(H381&lt;&gt;"",H381,IF(G381&lt;&gt;"",G381,"Not run")))</f>
        <v/>
      </c>
      <c r="K381" s="16" t="str">
        <f>IF($A381="","",IF(SUMPRODUCT(--($A$2:$A$500=$A381))&gt;1,"Check ID",SUMPRODUCT(--(Defects!$B$2:$B$500=$A381),--(Defects!$E$2:$E$500&lt;&gt;"Closed"))))</f>
        <v/>
      </c>
      <c r="L381" s="15" t="str">
        <f>IF(COUNTA($A381:$I381)=0,"",IF($A381="","Check ID",IF(SUMPRODUCT(--($A$2:$A$500=$A381))&gt;1,"Duplicate ID",IF(OR($B381="",SUMPRODUCT(--(Processes!$A$2:$A$21=$B381))=0),"Check process",IF(NOT(ISNUMBER(E381)),"Check date",IF(E381&lt;&gt;INT(E381),"Check date",IF(NOT(OR(F381="Critical",F381="High",F381="Medium")),"Check inputs","OK")))))))</f>
        <v/>
      </c>
    </row>
    <row r="382" ht="26" customHeight="1" spans="1:12" x14ac:dyDescent="0.25">
      <c r="A382" s="12"/>
      <c r="B382" s="12"/>
      <c r="C382" s="13"/>
      <c r="D382" s="13"/>
      <c r="E382" s="14"/>
      <c r="F382" s="12"/>
      <c r="G382" s="12"/>
      <c r="H382" s="12"/>
      <c r="I382" s="12"/>
      <c r="J382" s="15" t="str">
        <f>IF($A382="","",IF(H382&lt;&gt;"",H382,IF(G382&lt;&gt;"",G382,"Not run")))</f>
        <v/>
      </c>
      <c r="K382" s="16" t="str">
        <f>IF($A382="","",IF(SUMPRODUCT(--($A$2:$A$500=$A382))&gt;1,"Check ID",SUMPRODUCT(--(Defects!$B$2:$B$500=$A382),--(Defects!$E$2:$E$500&lt;&gt;"Closed"))))</f>
        <v/>
      </c>
      <c r="L382" s="15" t="str">
        <f>IF(COUNTA($A382:$I382)=0,"",IF($A382="","Check ID",IF(SUMPRODUCT(--($A$2:$A$500=$A382))&gt;1,"Duplicate ID",IF(OR($B382="",SUMPRODUCT(--(Processes!$A$2:$A$21=$B382))=0),"Check process",IF(NOT(ISNUMBER(E382)),"Check date",IF(E382&lt;&gt;INT(E382),"Check date",IF(NOT(OR(F382="Critical",F382="High",F382="Medium")),"Check inputs","OK")))))))</f>
        <v/>
      </c>
    </row>
    <row r="383" ht="26" customHeight="1" spans="1:12" x14ac:dyDescent="0.25">
      <c r="A383" s="12"/>
      <c r="B383" s="12"/>
      <c r="C383" s="13"/>
      <c r="D383" s="13"/>
      <c r="E383" s="14"/>
      <c r="F383" s="12"/>
      <c r="G383" s="12"/>
      <c r="H383" s="12"/>
      <c r="I383" s="12"/>
      <c r="J383" s="15" t="str">
        <f>IF($A383="","",IF(H383&lt;&gt;"",H383,IF(G383&lt;&gt;"",G383,"Not run")))</f>
        <v/>
      </c>
      <c r="K383" s="16" t="str">
        <f>IF($A383="","",IF(SUMPRODUCT(--($A$2:$A$500=$A383))&gt;1,"Check ID",SUMPRODUCT(--(Defects!$B$2:$B$500=$A383),--(Defects!$E$2:$E$500&lt;&gt;"Closed"))))</f>
        <v/>
      </c>
      <c r="L383" s="15" t="str">
        <f>IF(COUNTA($A383:$I383)=0,"",IF($A383="","Check ID",IF(SUMPRODUCT(--($A$2:$A$500=$A383))&gt;1,"Duplicate ID",IF(OR($B383="",SUMPRODUCT(--(Processes!$A$2:$A$21=$B383))=0),"Check process",IF(NOT(ISNUMBER(E383)),"Check date",IF(E383&lt;&gt;INT(E383),"Check date",IF(NOT(OR(F383="Critical",F383="High",F383="Medium")),"Check inputs","OK")))))))</f>
        <v/>
      </c>
    </row>
    <row r="384" ht="26" customHeight="1" spans="1:12" x14ac:dyDescent="0.25">
      <c r="A384" s="12"/>
      <c r="B384" s="12"/>
      <c r="C384" s="13"/>
      <c r="D384" s="13"/>
      <c r="E384" s="14"/>
      <c r="F384" s="12"/>
      <c r="G384" s="12"/>
      <c r="H384" s="12"/>
      <c r="I384" s="12"/>
      <c r="J384" s="15" t="str">
        <f>IF($A384="","",IF(H384&lt;&gt;"",H384,IF(G384&lt;&gt;"",G384,"Not run")))</f>
        <v/>
      </c>
      <c r="K384" s="16" t="str">
        <f>IF($A384="","",IF(SUMPRODUCT(--($A$2:$A$500=$A384))&gt;1,"Check ID",SUMPRODUCT(--(Defects!$B$2:$B$500=$A384),--(Defects!$E$2:$E$500&lt;&gt;"Closed"))))</f>
        <v/>
      </c>
      <c r="L384" s="15" t="str">
        <f>IF(COUNTA($A384:$I384)=0,"",IF($A384="","Check ID",IF(SUMPRODUCT(--($A$2:$A$500=$A384))&gt;1,"Duplicate ID",IF(OR($B384="",SUMPRODUCT(--(Processes!$A$2:$A$21=$B384))=0),"Check process",IF(NOT(ISNUMBER(E384)),"Check date",IF(E384&lt;&gt;INT(E384),"Check date",IF(NOT(OR(F384="Critical",F384="High",F384="Medium")),"Check inputs","OK")))))))</f>
        <v/>
      </c>
    </row>
    <row r="385" ht="26" customHeight="1" spans="1:12" x14ac:dyDescent="0.25">
      <c r="A385" s="12"/>
      <c r="B385" s="12"/>
      <c r="C385" s="13"/>
      <c r="D385" s="13"/>
      <c r="E385" s="14"/>
      <c r="F385" s="12"/>
      <c r="G385" s="12"/>
      <c r="H385" s="12"/>
      <c r="I385" s="12"/>
      <c r="J385" s="15" t="str">
        <f>IF($A385="","",IF(H385&lt;&gt;"",H385,IF(G385&lt;&gt;"",G385,"Not run")))</f>
        <v/>
      </c>
      <c r="K385" s="16" t="str">
        <f>IF($A385="","",IF(SUMPRODUCT(--($A$2:$A$500=$A385))&gt;1,"Check ID",SUMPRODUCT(--(Defects!$B$2:$B$500=$A385),--(Defects!$E$2:$E$500&lt;&gt;"Closed"))))</f>
        <v/>
      </c>
      <c r="L385" s="15" t="str">
        <f>IF(COUNTA($A385:$I385)=0,"",IF($A385="","Check ID",IF(SUMPRODUCT(--($A$2:$A$500=$A385))&gt;1,"Duplicate ID",IF(OR($B385="",SUMPRODUCT(--(Processes!$A$2:$A$21=$B385))=0),"Check process",IF(NOT(ISNUMBER(E385)),"Check date",IF(E385&lt;&gt;INT(E385),"Check date",IF(NOT(OR(F385="Critical",F385="High",F385="Medium")),"Check inputs","OK")))))))</f>
        <v/>
      </c>
    </row>
    <row r="386" ht="26" customHeight="1" spans="1:12" x14ac:dyDescent="0.25">
      <c r="A386" s="12"/>
      <c r="B386" s="12"/>
      <c r="C386" s="13"/>
      <c r="D386" s="13"/>
      <c r="E386" s="14"/>
      <c r="F386" s="12"/>
      <c r="G386" s="12"/>
      <c r="H386" s="12"/>
      <c r="I386" s="12"/>
      <c r="J386" s="15" t="str">
        <f>IF($A386="","",IF(H386&lt;&gt;"",H386,IF(G386&lt;&gt;"",G386,"Not run")))</f>
        <v/>
      </c>
      <c r="K386" s="16" t="str">
        <f>IF($A386="","",IF(SUMPRODUCT(--($A$2:$A$500=$A386))&gt;1,"Check ID",SUMPRODUCT(--(Defects!$B$2:$B$500=$A386),--(Defects!$E$2:$E$500&lt;&gt;"Closed"))))</f>
        <v/>
      </c>
      <c r="L386" s="15" t="str">
        <f>IF(COUNTA($A386:$I386)=0,"",IF($A386="","Check ID",IF(SUMPRODUCT(--($A$2:$A$500=$A386))&gt;1,"Duplicate ID",IF(OR($B386="",SUMPRODUCT(--(Processes!$A$2:$A$21=$B386))=0),"Check process",IF(NOT(ISNUMBER(E386)),"Check date",IF(E386&lt;&gt;INT(E386),"Check date",IF(NOT(OR(F386="Critical",F386="High",F386="Medium")),"Check inputs","OK")))))))</f>
        <v/>
      </c>
    </row>
    <row r="387" ht="26" customHeight="1" spans="1:12" x14ac:dyDescent="0.25">
      <c r="A387" s="12"/>
      <c r="B387" s="12"/>
      <c r="C387" s="13"/>
      <c r="D387" s="13"/>
      <c r="E387" s="14"/>
      <c r="F387" s="12"/>
      <c r="G387" s="12"/>
      <c r="H387" s="12"/>
      <c r="I387" s="12"/>
      <c r="J387" s="15" t="str">
        <f>IF($A387="","",IF(H387&lt;&gt;"",H387,IF(G387&lt;&gt;"",G387,"Not run")))</f>
        <v/>
      </c>
      <c r="K387" s="16" t="str">
        <f>IF($A387="","",IF(SUMPRODUCT(--($A$2:$A$500=$A387))&gt;1,"Check ID",SUMPRODUCT(--(Defects!$B$2:$B$500=$A387),--(Defects!$E$2:$E$500&lt;&gt;"Closed"))))</f>
        <v/>
      </c>
      <c r="L387" s="15" t="str">
        <f>IF(COUNTA($A387:$I387)=0,"",IF($A387="","Check ID",IF(SUMPRODUCT(--($A$2:$A$500=$A387))&gt;1,"Duplicate ID",IF(OR($B387="",SUMPRODUCT(--(Processes!$A$2:$A$21=$B387))=0),"Check process",IF(NOT(ISNUMBER(E387)),"Check date",IF(E387&lt;&gt;INT(E387),"Check date",IF(NOT(OR(F387="Critical",F387="High",F387="Medium")),"Check inputs","OK")))))))</f>
        <v/>
      </c>
    </row>
    <row r="388" ht="26" customHeight="1" spans="1:12" x14ac:dyDescent="0.25">
      <c r="A388" s="12"/>
      <c r="B388" s="12"/>
      <c r="C388" s="13"/>
      <c r="D388" s="13"/>
      <c r="E388" s="14"/>
      <c r="F388" s="12"/>
      <c r="G388" s="12"/>
      <c r="H388" s="12"/>
      <c r="I388" s="12"/>
      <c r="J388" s="15" t="str">
        <f>IF($A388="","",IF(H388&lt;&gt;"",H388,IF(G388&lt;&gt;"",G388,"Not run")))</f>
        <v/>
      </c>
      <c r="K388" s="16" t="str">
        <f>IF($A388="","",IF(SUMPRODUCT(--($A$2:$A$500=$A388))&gt;1,"Check ID",SUMPRODUCT(--(Defects!$B$2:$B$500=$A388),--(Defects!$E$2:$E$500&lt;&gt;"Closed"))))</f>
        <v/>
      </c>
      <c r="L388" s="15" t="str">
        <f>IF(COUNTA($A388:$I388)=0,"",IF($A388="","Check ID",IF(SUMPRODUCT(--($A$2:$A$500=$A388))&gt;1,"Duplicate ID",IF(OR($B388="",SUMPRODUCT(--(Processes!$A$2:$A$21=$B388))=0),"Check process",IF(NOT(ISNUMBER(E388)),"Check date",IF(E388&lt;&gt;INT(E388),"Check date",IF(NOT(OR(F388="Critical",F388="High",F388="Medium")),"Check inputs","OK")))))))</f>
        <v/>
      </c>
    </row>
    <row r="389" ht="26" customHeight="1" spans="1:12" x14ac:dyDescent="0.25">
      <c r="A389" s="12"/>
      <c r="B389" s="12"/>
      <c r="C389" s="13"/>
      <c r="D389" s="13"/>
      <c r="E389" s="14"/>
      <c r="F389" s="12"/>
      <c r="G389" s="12"/>
      <c r="H389" s="12"/>
      <c r="I389" s="12"/>
      <c r="J389" s="15" t="str">
        <f>IF($A389="","",IF(H389&lt;&gt;"",H389,IF(G389&lt;&gt;"",G389,"Not run")))</f>
        <v/>
      </c>
      <c r="K389" s="16" t="str">
        <f>IF($A389="","",IF(SUMPRODUCT(--($A$2:$A$500=$A389))&gt;1,"Check ID",SUMPRODUCT(--(Defects!$B$2:$B$500=$A389),--(Defects!$E$2:$E$500&lt;&gt;"Closed"))))</f>
        <v/>
      </c>
      <c r="L389" s="15" t="str">
        <f>IF(COUNTA($A389:$I389)=0,"",IF($A389="","Check ID",IF(SUMPRODUCT(--($A$2:$A$500=$A389))&gt;1,"Duplicate ID",IF(OR($B389="",SUMPRODUCT(--(Processes!$A$2:$A$21=$B389))=0),"Check process",IF(NOT(ISNUMBER(E389)),"Check date",IF(E389&lt;&gt;INT(E389),"Check date",IF(NOT(OR(F389="Critical",F389="High",F389="Medium")),"Check inputs","OK")))))))</f>
        <v/>
      </c>
    </row>
    <row r="390" ht="26" customHeight="1" spans="1:12" x14ac:dyDescent="0.25">
      <c r="A390" s="12"/>
      <c r="B390" s="12"/>
      <c r="C390" s="13"/>
      <c r="D390" s="13"/>
      <c r="E390" s="14"/>
      <c r="F390" s="12"/>
      <c r="G390" s="12"/>
      <c r="H390" s="12"/>
      <c r="I390" s="12"/>
      <c r="J390" s="15" t="str">
        <f>IF($A390="","",IF(H390&lt;&gt;"",H390,IF(G390&lt;&gt;"",G390,"Not run")))</f>
        <v/>
      </c>
      <c r="K390" s="16" t="str">
        <f>IF($A390="","",IF(SUMPRODUCT(--($A$2:$A$500=$A390))&gt;1,"Check ID",SUMPRODUCT(--(Defects!$B$2:$B$500=$A390),--(Defects!$E$2:$E$500&lt;&gt;"Closed"))))</f>
        <v/>
      </c>
      <c r="L390" s="15" t="str">
        <f>IF(COUNTA($A390:$I390)=0,"",IF($A390="","Check ID",IF(SUMPRODUCT(--($A$2:$A$500=$A390))&gt;1,"Duplicate ID",IF(OR($B390="",SUMPRODUCT(--(Processes!$A$2:$A$21=$B390))=0),"Check process",IF(NOT(ISNUMBER(E390)),"Check date",IF(E390&lt;&gt;INT(E390),"Check date",IF(NOT(OR(F390="Critical",F390="High",F390="Medium")),"Check inputs","OK")))))))</f>
        <v/>
      </c>
    </row>
    <row r="391" ht="26" customHeight="1" spans="1:12" x14ac:dyDescent="0.25">
      <c r="A391" s="12"/>
      <c r="B391" s="12"/>
      <c r="C391" s="13"/>
      <c r="D391" s="13"/>
      <c r="E391" s="14"/>
      <c r="F391" s="12"/>
      <c r="G391" s="12"/>
      <c r="H391" s="12"/>
      <c r="I391" s="12"/>
      <c r="J391" s="15" t="str">
        <f>IF($A391="","",IF(H391&lt;&gt;"",H391,IF(G391&lt;&gt;"",G391,"Not run")))</f>
        <v/>
      </c>
      <c r="K391" s="16" t="str">
        <f>IF($A391="","",IF(SUMPRODUCT(--($A$2:$A$500=$A391))&gt;1,"Check ID",SUMPRODUCT(--(Defects!$B$2:$B$500=$A391),--(Defects!$E$2:$E$500&lt;&gt;"Closed"))))</f>
        <v/>
      </c>
      <c r="L391" s="15" t="str">
        <f>IF(COUNTA($A391:$I391)=0,"",IF($A391="","Check ID",IF(SUMPRODUCT(--($A$2:$A$500=$A391))&gt;1,"Duplicate ID",IF(OR($B391="",SUMPRODUCT(--(Processes!$A$2:$A$21=$B391))=0),"Check process",IF(NOT(ISNUMBER(E391)),"Check date",IF(E391&lt;&gt;INT(E391),"Check date",IF(NOT(OR(F391="Critical",F391="High",F391="Medium")),"Check inputs","OK")))))))</f>
        <v/>
      </c>
    </row>
    <row r="392" ht="26" customHeight="1" spans="1:12" x14ac:dyDescent="0.25">
      <c r="A392" s="12"/>
      <c r="B392" s="12"/>
      <c r="C392" s="13"/>
      <c r="D392" s="13"/>
      <c r="E392" s="14"/>
      <c r="F392" s="12"/>
      <c r="G392" s="12"/>
      <c r="H392" s="12"/>
      <c r="I392" s="12"/>
      <c r="J392" s="15" t="str">
        <f>IF($A392="","",IF(H392&lt;&gt;"",H392,IF(G392&lt;&gt;"",G392,"Not run")))</f>
        <v/>
      </c>
      <c r="K392" s="16" t="str">
        <f>IF($A392="","",IF(SUMPRODUCT(--($A$2:$A$500=$A392))&gt;1,"Check ID",SUMPRODUCT(--(Defects!$B$2:$B$500=$A392),--(Defects!$E$2:$E$500&lt;&gt;"Closed"))))</f>
        <v/>
      </c>
      <c r="L392" s="15" t="str">
        <f>IF(COUNTA($A392:$I392)=0,"",IF($A392="","Check ID",IF(SUMPRODUCT(--($A$2:$A$500=$A392))&gt;1,"Duplicate ID",IF(OR($B392="",SUMPRODUCT(--(Processes!$A$2:$A$21=$B392))=0),"Check process",IF(NOT(ISNUMBER(E392)),"Check date",IF(E392&lt;&gt;INT(E392),"Check date",IF(NOT(OR(F392="Critical",F392="High",F392="Medium")),"Check inputs","OK")))))))</f>
        <v/>
      </c>
    </row>
    <row r="393" ht="26" customHeight="1" spans="1:12" x14ac:dyDescent="0.25">
      <c r="A393" s="12"/>
      <c r="B393" s="12"/>
      <c r="C393" s="13"/>
      <c r="D393" s="13"/>
      <c r="E393" s="14"/>
      <c r="F393" s="12"/>
      <c r="G393" s="12"/>
      <c r="H393" s="12"/>
      <c r="I393" s="12"/>
      <c r="J393" s="15" t="str">
        <f>IF($A393="","",IF(H393&lt;&gt;"",H393,IF(G393&lt;&gt;"",G393,"Not run")))</f>
        <v/>
      </c>
      <c r="K393" s="16" t="str">
        <f>IF($A393="","",IF(SUMPRODUCT(--($A$2:$A$500=$A393))&gt;1,"Check ID",SUMPRODUCT(--(Defects!$B$2:$B$500=$A393),--(Defects!$E$2:$E$500&lt;&gt;"Closed"))))</f>
        <v/>
      </c>
      <c r="L393" s="15" t="str">
        <f>IF(COUNTA($A393:$I393)=0,"",IF($A393="","Check ID",IF(SUMPRODUCT(--($A$2:$A$500=$A393))&gt;1,"Duplicate ID",IF(OR($B393="",SUMPRODUCT(--(Processes!$A$2:$A$21=$B393))=0),"Check process",IF(NOT(ISNUMBER(E393)),"Check date",IF(E393&lt;&gt;INT(E393),"Check date",IF(NOT(OR(F393="Critical",F393="High",F393="Medium")),"Check inputs","OK")))))))</f>
        <v/>
      </c>
    </row>
    <row r="394" ht="26" customHeight="1" spans="1:12" x14ac:dyDescent="0.25">
      <c r="A394" s="12"/>
      <c r="B394" s="12"/>
      <c r="C394" s="13"/>
      <c r="D394" s="13"/>
      <c r="E394" s="14"/>
      <c r="F394" s="12"/>
      <c r="G394" s="12"/>
      <c r="H394" s="12"/>
      <c r="I394" s="12"/>
      <c r="J394" s="15" t="str">
        <f>IF($A394="","",IF(H394&lt;&gt;"",H394,IF(G394&lt;&gt;"",G394,"Not run")))</f>
        <v/>
      </c>
      <c r="K394" s="16" t="str">
        <f>IF($A394="","",IF(SUMPRODUCT(--($A$2:$A$500=$A394))&gt;1,"Check ID",SUMPRODUCT(--(Defects!$B$2:$B$500=$A394),--(Defects!$E$2:$E$500&lt;&gt;"Closed"))))</f>
        <v/>
      </c>
      <c r="L394" s="15" t="str">
        <f>IF(COUNTA($A394:$I394)=0,"",IF($A394="","Check ID",IF(SUMPRODUCT(--($A$2:$A$500=$A394))&gt;1,"Duplicate ID",IF(OR($B394="",SUMPRODUCT(--(Processes!$A$2:$A$21=$B394))=0),"Check process",IF(NOT(ISNUMBER(E394)),"Check date",IF(E394&lt;&gt;INT(E394),"Check date",IF(NOT(OR(F394="Critical",F394="High",F394="Medium")),"Check inputs","OK")))))))</f>
        <v/>
      </c>
    </row>
    <row r="395" ht="26" customHeight="1" spans="1:12" x14ac:dyDescent="0.25">
      <c r="A395" s="12"/>
      <c r="B395" s="12"/>
      <c r="C395" s="13"/>
      <c r="D395" s="13"/>
      <c r="E395" s="14"/>
      <c r="F395" s="12"/>
      <c r="G395" s="12"/>
      <c r="H395" s="12"/>
      <c r="I395" s="12"/>
      <c r="J395" s="15" t="str">
        <f>IF($A395="","",IF(H395&lt;&gt;"",H395,IF(G395&lt;&gt;"",G395,"Not run")))</f>
        <v/>
      </c>
      <c r="K395" s="16" t="str">
        <f>IF($A395="","",IF(SUMPRODUCT(--($A$2:$A$500=$A395))&gt;1,"Check ID",SUMPRODUCT(--(Defects!$B$2:$B$500=$A395),--(Defects!$E$2:$E$500&lt;&gt;"Closed"))))</f>
        <v/>
      </c>
      <c r="L395" s="15" t="str">
        <f>IF(COUNTA($A395:$I395)=0,"",IF($A395="","Check ID",IF(SUMPRODUCT(--($A$2:$A$500=$A395))&gt;1,"Duplicate ID",IF(OR($B395="",SUMPRODUCT(--(Processes!$A$2:$A$21=$B395))=0),"Check process",IF(NOT(ISNUMBER(E395)),"Check date",IF(E395&lt;&gt;INT(E395),"Check date",IF(NOT(OR(F395="Critical",F395="High",F395="Medium")),"Check inputs","OK")))))))</f>
        <v/>
      </c>
    </row>
    <row r="396" ht="26" customHeight="1" spans="1:12" x14ac:dyDescent="0.25">
      <c r="A396" s="12"/>
      <c r="B396" s="12"/>
      <c r="C396" s="13"/>
      <c r="D396" s="13"/>
      <c r="E396" s="14"/>
      <c r="F396" s="12"/>
      <c r="G396" s="12"/>
      <c r="H396" s="12"/>
      <c r="I396" s="12"/>
      <c r="J396" s="15" t="str">
        <f>IF($A396="","",IF(H396&lt;&gt;"",H396,IF(G396&lt;&gt;"",G396,"Not run")))</f>
        <v/>
      </c>
      <c r="K396" s="16" t="str">
        <f>IF($A396="","",IF(SUMPRODUCT(--($A$2:$A$500=$A396))&gt;1,"Check ID",SUMPRODUCT(--(Defects!$B$2:$B$500=$A396),--(Defects!$E$2:$E$500&lt;&gt;"Closed"))))</f>
        <v/>
      </c>
      <c r="L396" s="15" t="str">
        <f>IF(COUNTA($A396:$I396)=0,"",IF($A396="","Check ID",IF(SUMPRODUCT(--($A$2:$A$500=$A396))&gt;1,"Duplicate ID",IF(OR($B396="",SUMPRODUCT(--(Processes!$A$2:$A$21=$B396))=0),"Check process",IF(NOT(ISNUMBER(E396)),"Check date",IF(E396&lt;&gt;INT(E396),"Check date",IF(NOT(OR(F396="Critical",F396="High",F396="Medium")),"Check inputs","OK")))))))</f>
        <v/>
      </c>
    </row>
    <row r="397" ht="26" customHeight="1" spans="1:12" x14ac:dyDescent="0.25">
      <c r="A397" s="12"/>
      <c r="B397" s="12"/>
      <c r="C397" s="13"/>
      <c r="D397" s="13"/>
      <c r="E397" s="14"/>
      <c r="F397" s="12"/>
      <c r="G397" s="12"/>
      <c r="H397" s="12"/>
      <c r="I397" s="12"/>
      <c r="J397" s="15" t="str">
        <f>IF($A397="","",IF(H397&lt;&gt;"",H397,IF(G397&lt;&gt;"",G397,"Not run")))</f>
        <v/>
      </c>
      <c r="K397" s="16" t="str">
        <f>IF($A397="","",IF(SUMPRODUCT(--($A$2:$A$500=$A397))&gt;1,"Check ID",SUMPRODUCT(--(Defects!$B$2:$B$500=$A397),--(Defects!$E$2:$E$500&lt;&gt;"Closed"))))</f>
        <v/>
      </c>
      <c r="L397" s="15" t="str">
        <f>IF(COUNTA($A397:$I397)=0,"",IF($A397="","Check ID",IF(SUMPRODUCT(--($A$2:$A$500=$A397))&gt;1,"Duplicate ID",IF(OR($B397="",SUMPRODUCT(--(Processes!$A$2:$A$21=$B397))=0),"Check process",IF(NOT(ISNUMBER(E397)),"Check date",IF(E397&lt;&gt;INT(E397),"Check date",IF(NOT(OR(F397="Critical",F397="High",F397="Medium")),"Check inputs","OK")))))))</f>
        <v/>
      </c>
    </row>
    <row r="398" ht="26" customHeight="1" spans="1:12" x14ac:dyDescent="0.25">
      <c r="A398" s="12"/>
      <c r="B398" s="12"/>
      <c r="C398" s="13"/>
      <c r="D398" s="13"/>
      <c r="E398" s="14"/>
      <c r="F398" s="12"/>
      <c r="G398" s="12"/>
      <c r="H398" s="12"/>
      <c r="I398" s="12"/>
      <c r="J398" s="15" t="str">
        <f>IF($A398="","",IF(H398&lt;&gt;"",H398,IF(G398&lt;&gt;"",G398,"Not run")))</f>
        <v/>
      </c>
      <c r="K398" s="16" t="str">
        <f>IF($A398="","",IF(SUMPRODUCT(--($A$2:$A$500=$A398))&gt;1,"Check ID",SUMPRODUCT(--(Defects!$B$2:$B$500=$A398),--(Defects!$E$2:$E$500&lt;&gt;"Closed"))))</f>
        <v/>
      </c>
      <c r="L398" s="15" t="str">
        <f>IF(COUNTA($A398:$I398)=0,"",IF($A398="","Check ID",IF(SUMPRODUCT(--($A$2:$A$500=$A398))&gt;1,"Duplicate ID",IF(OR($B398="",SUMPRODUCT(--(Processes!$A$2:$A$21=$B398))=0),"Check process",IF(NOT(ISNUMBER(E398)),"Check date",IF(E398&lt;&gt;INT(E398),"Check date",IF(NOT(OR(F398="Critical",F398="High",F398="Medium")),"Check inputs","OK")))))))</f>
        <v/>
      </c>
    </row>
    <row r="399" ht="26" customHeight="1" spans="1:12" x14ac:dyDescent="0.25">
      <c r="A399" s="12"/>
      <c r="B399" s="12"/>
      <c r="C399" s="13"/>
      <c r="D399" s="13"/>
      <c r="E399" s="14"/>
      <c r="F399" s="12"/>
      <c r="G399" s="12"/>
      <c r="H399" s="12"/>
      <c r="I399" s="12"/>
      <c r="J399" s="15" t="str">
        <f>IF($A399="","",IF(H399&lt;&gt;"",H399,IF(G399&lt;&gt;"",G399,"Not run")))</f>
        <v/>
      </c>
      <c r="K399" s="16" t="str">
        <f>IF($A399="","",IF(SUMPRODUCT(--($A$2:$A$500=$A399))&gt;1,"Check ID",SUMPRODUCT(--(Defects!$B$2:$B$500=$A399),--(Defects!$E$2:$E$500&lt;&gt;"Closed"))))</f>
        <v/>
      </c>
      <c r="L399" s="15" t="str">
        <f>IF(COUNTA($A399:$I399)=0,"",IF($A399="","Check ID",IF(SUMPRODUCT(--($A$2:$A$500=$A399))&gt;1,"Duplicate ID",IF(OR($B399="",SUMPRODUCT(--(Processes!$A$2:$A$21=$B399))=0),"Check process",IF(NOT(ISNUMBER(E399)),"Check date",IF(E399&lt;&gt;INT(E399),"Check date",IF(NOT(OR(F399="Critical",F399="High",F399="Medium")),"Check inputs","OK")))))))</f>
        <v/>
      </c>
    </row>
    <row r="400" ht="26" customHeight="1" spans="1:12" x14ac:dyDescent="0.25">
      <c r="A400" s="12"/>
      <c r="B400" s="12"/>
      <c r="C400" s="13"/>
      <c r="D400" s="13"/>
      <c r="E400" s="14"/>
      <c r="F400" s="12"/>
      <c r="G400" s="12"/>
      <c r="H400" s="12"/>
      <c r="I400" s="12"/>
      <c r="J400" s="15" t="str">
        <f>IF($A400="","",IF(H400&lt;&gt;"",H400,IF(G400&lt;&gt;"",G400,"Not run")))</f>
        <v/>
      </c>
      <c r="K400" s="16" t="str">
        <f>IF($A400="","",IF(SUMPRODUCT(--($A$2:$A$500=$A400))&gt;1,"Check ID",SUMPRODUCT(--(Defects!$B$2:$B$500=$A400),--(Defects!$E$2:$E$500&lt;&gt;"Closed"))))</f>
        <v/>
      </c>
      <c r="L400" s="15" t="str">
        <f>IF(COUNTA($A400:$I400)=0,"",IF($A400="","Check ID",IF(SUMPRODUCT(--($A$2:$A$500=$A400))&gt;1,"Duplicate ID",IF(OR($B400="",SUMPRODUCT(--(Processes!$A$2:$A$21=$B400))=0),"Check process",IF(NOT(ISNUMBER(E400)),"Check date",IF(E400&lt;&gt;INT(E400),"Check date",IF(NOT(OR(F400="Critical",F400="High",F400="Medium")),"Check inputs","OK")))))))</f>
        <v/>
      </c>
    </row>
    <row r="401" ht="26" customHeight="1" spans="1:12" x14ac:dyDescent="0.25">
      <c r="A401" s="12"/>
      <c r="B401" s="12"/>
      <c r="C401" s="13"/>
      <c r="D401" s="13"/>
      <c r="E401" s="14"/>
      <c r="F401" s="12"/>
      <c r="G401" s="12"/>
      <c r="H401" s="12"/>
      <c r="I401" s="12"/>
      <c r="J401" s="15" t="str">
        <f>IF($A401="","",IF(H401&lt;&gt;"",H401,IF(G401&lt;&gt;"",G401,"Not run")))</f>
        <v/>
      </c>
      <c r="K401" s="16" t="str">
        <f>IF($A401="","",IF(SUMPRODUCT(--($A$2:$A$500=$A401))&gt;1,"Check ID",SUMPRODUCT(--(Defects!$B$2:$B$500=$A401),--(Defects!$E$2:$E$500&lt;&gt;"Closed"))))</f>
        <v/>
      </c>
      <c r="L401" s="15" t="str">
        <f>IF(COUNTA($A401:$I401)=0,"",IF($A401="","Check ID",IF(SUMPRODUCT(--($A$2:$A$500=$A401))&gt;1,"Duplicate ID",IF(OR($B401="",SUMPRODUCT(--(Processes!$A$2:$A$21=$B401))=0),"Check process",IF(NOT(ISNUMBER(E401)),"Check date",IF(E401&lt;&gt;INT(E401),"Check date",IF(NOT(OR(F401="Critical",F401="High",F401="Medium")),"Check inputs","OK")))))))</f>
        <v/>
      </c>
    </row>
    <row r="402" ht="26" customHeight="1" spans="1:12" x14ac:dyDescent="0.25">
      <c r="A402" s="12"/>
      <c r="B402" s="12"/>
      <c r="C402" s="13"/>
      <c r="D402" s="13"/>
      <c r="E402" s="14"/>
      <c r="F402" s="12"/>
      <c r="G402" s="12"/>
      <c r="H402" s="12"/>
      <c r="I402" s="12"/>
      <c r="J402" s="15" t="str">
        <f>IF($A402="","",IF(H402&lt;&gt;"",H402,IF(G402&lt;&gt;"",G402,"Not run")))</f>
        <v/>
      </c>
      <c r="K402" s="16" t="str">
        <f>IF($A402="","",IF(SUMPRODUCT(--($A$2:$A$500=$A402))&gt;1,"Check ID",SUMPRODUCT(--(Defects!$B$2:$B$500=$A402),--(Defects!$E$2:$E$500&lt;&gt;"Closed"))))</f>
        <v/>
      </c>
      <c r="L402" s="15" t="str">
        <f>IF(COUNTA($A402:$I402)=0,"",IF($A402="","Check ID",IF(SUMPRODUCT(--($A$2:$A$500=$A402))&gt;1,"Duplicate ID",IF(OR($B402="",SUMPRODUCT(--(Processes!$A$2:$A$21=$B402))=0),"Check process",IF(NOT(ISNUMBER(E402)),"Check date",IF(E402&lt;&gt;INT(E402),"Check date",IF(NOT(OR(F402="Critical",F402="High",F402="Medium")),"Check inputs","OK")))))))</f>
        <v/>
      </c>
    </row>
    <row r="403" ht="26" customHeight="1" spans="1:12" x14ac:dyDescent="0.25">
      <c r="A403" s="12"/>
      <c r="B403" s="12"/>
      <c r="C403" s="13"/>
      <c r="D403" s="13"/>
      <c r="E403" s="14"/>
      <c r="F403" s="12"/>
      <c r="G403" s="12"/>
      <c r="H403" s="12"/>
      <c r="I403" s="12"/>
      <c r="J403" s="15" t="str">
        <f>IF($A403="","",IF(H403&lt;&gt;"",H403,IF(G403&lt;&gt;"",G403,"Not run")))</f>
        <v/>
      </c>
      <c r="K403" s="16" t="str">
        <f>IF($A403="","",IF(SUMPRODUCT(--($A$2:$A$500=$A403))&gt;1,"Check ID",SUMPRODUCT(--(Defects!$B$2:$B$500=$A403),--(Defects!$E$2:$E$500&lt;&gt;"Closed"))))</f>
        <v/>
      </c>
      <c r="L403" s="15" t="str">
        <f>IF(COUNTA($A403:$I403)=0,"",IF($A403="","Check ID",IF(SUMPRODUCT(--($A$2:$A$500=$A403))&gt;1,"Duplicate ID",IF(OR($B403="",SUMPRODUCT(--(Processes!$A$2:$A$21=$B403))=0),"Check process",IF(NOT(ISNUMBER(E403)),"Check date",IF(E403&lt;&gt;INT(E403),"Check date",IF(NOT(OR(F403="Critical",F403="High",F403="Medium")),"Check inputs","OK")))))))</f>
        <v/>
      </c>
    </row>
    <row r="404" ht="26" customHeight="1" spans="1:12" x14ac:dyDescent="0.25">
      <c r="A404" s="12"/>
      <c r="B404" s="12"/>
      <c r="C404" s="13"/>
      <c r="D404" s="13"/>
      <c r="E404" s="14"/>
      <c r="F404" s="12"/>
      <c r="G404" s="12"/>
      <c r="H404" s="12"/>
      <c r="I404" s="12"/>
      <c r="J404" s="15" t="str">
        <f>IF($A404="","",IF(H404&lt;&gt;"",H404,IF(G404&lt;&gt;"",G404,"Not run")))</f>
        <v/>
      </c>
      <c r="K404" s="16" t="str">
        <f>IF($A404="","",IF(SUMPRODUCT(--($A$2:$A$500=$A404))&gt;1,"Check ID",SUMPRODUCT(--(Defects!$B$2:$B$500=$A404),--(Defects!$E$2:$E$500&lt;&gt;"Closed"))))</f>
        <v/>
      </c>
      <c r="L404" s="15" t="str">
        <f>IF(COUNTA($A404:$I404)=0,"",IF($A404="","Check ID",IF(SUMPRODUCT(--($A$2:$A$500=$A404))&gt;1,"Duplicate ID",IF(OR($B404="",SUMPRODUCT(--(Processes!$A$2:$A$21=$B404))=0),"Check process",IF(NOT(ISNUMBER(E404)),"Check date",IF(E404&lt;&gt;INT(E404),"Check date",IF(NOT(OR(F404="Critical",F404="High",F404="Medium")),"Check inputs","OK")))))))</f>
        <v/>
      </c>
    </row>
    <row r="405" ht="26" customHeight="1" spans="1:12" x14ac:dyDescent="0.25">
      <c r="A405" s="12"/>
      <c r="B405" s="12"/>
      <c r="C405" s="13"/>
      <c r="D405" s="13"/>
      <c r="E405" s="14"/>
      <c r="F405" s="12"/>
      <c r="G405" s="12"/>
      <c r="H405" s="12"/>
      <c r="I405" s="12"/>
      <c r="J405" s="15" t="str">
        <f>IF($A405="","",IF(H405&lt;&gt;"",H405,IF(G405&lt;&gt;"",G405,"Not run")))</f>
        <v/>
      </c>
      <c r="K405" s="16" t="str">
        <f>IF($A405="","",IF(SUMPRODUCT(--($A$2:$A$500=$A405))&gt;1,"Check ID",SUMPRODUCT(--(Defects!$B$2:$B$500=$A405),--(Defects!$E$2:$E$500&lt;&gt;"Closed"))))</f>
        <v/>
      </c>
      <c r="L405" s="15" t="str">
        <f>IF(COUNTA($A405:$I405)=0,"",IF($A405="","Check ID",IF(SUMPRODUCT(--($A$2:$A$500=$A405))&gt;1,"Duplicate ID",IF(OR($B405="",SUMPRODUCT(--(Processes!$A$2:$A$21=$B405))=0),"Check process",IF(NOT(ISNUMBER(E405)),"Check date",IF(E405&lt;&gt;INT(E405),"Check date",IF(NOT(OR(F405="Critical",F405="High",F405="Medium")),"Check inputs","OK")))))))</f>
        <v/>
      </c>
    </row>
    <row r="406" ht="26" customHeight="1" spans="1:12" x14ac:dyDescent="0.25">
      <c r="A406" s="12"/>
      <c r="B406" s="12"/>
      <c r="C406" s="13"/>
      <c r="D406" s="13"/>
      <c r="E406" s="14"/>
      <c r="F406" s="12"/>
      <c r="G406" s="12"/>
      <c r="H406" s="12"/>
      <c r="I406" s="12"/>
      <c r="J406" s="15" t="str">
        <f>IF($A406="","",IF(H406&lt;&gt;"",H406,IF(G406&lt;&gt;"",G406,"Not run")))</f>
        <v/>
      </c>
      <c r="K406" s="16" t="str">
        <f>IF($A406="","",IF(SUMPRODUCT(--($A$2:$A$500=$A406))&gt;1,"Check ID",SUMPRODUCT(--(Defects!$B$2:$B$500=$A406),--(Defects!$E$2:$E$500&lt;&gt;"Closed"))))</f>
        <v/>
      </c>
      <c r="L406" s="15" t="str">
        <f>IF(COUNTA($A406:$I406)=0,"",IF($A406="","Check ID",IF(SUMPRODUCT(--($A$2:$A$500=$A406))&gt;1,"Duplicate ID",IF(OR($B406="",SUMPRODUCT(--(Processes!$A$2:$A$21=$B406))=0),"Check process",IF(NOT(ISNUMBER(E406)),"Check date",IF(E406&lt;&gt;INT(E406),"Check date",IF(NOT(OR(F406="Critical",F406="High",F406="Medium")),"Check inputs","OK")))))))</f>
        <v/>
      </c>
    </row>
    <row r="407" ht="26" customHeight="1" spans="1:12" x14ac:dyDescent="0.25">
      <c r="A407" s="12"/>
      <c r="B407" s="12"/>
      <c r="C407" s="13"/>
      <c r="D407" s="13"/>
      <c r="E407" s="14"/>
      <c r="F407" s="12"/>
      <c r="G407" s="12"/>
      <c r="H407" s="12"/>
      <c r="I407" s="12"/>
      <c r="J407" s="15" t="str">
        <f>IF($A407="","",IF(H407&lt;&gt;"",H407,IF(G407&lt;&gt;"",G407,"Not run")))</f>
        <v/>
      </c>
      <c r="K407" s="16" t="str">
        <f>IF($A407="","",IF(SUMPRODUCT(--($A$2:$A$500=$A407))&gt;1,"Check ID",SUMPRODUCT(--(Defects!$B$2:$B$500=$A407),--(Defects!$E$2:$E$500&lt;&gt;"Closed"))))</f>
        <v/>
      </c>
      <c r="L407" s="15" t="str">
        <f>IF(COUNTA($A407:$I407)=0,"",IF($A407="","Check ID",IF(SUMPRODUCT(--($A$2:$A$500=$A407))&gt;1,"Duplicate ID",IF(OR($B407="",SUMPRODUCT(--(Processes!$A$2:$A$21=$B407))=0),"Check process",IF(NOT(ISNUMBER(E407)),"Check date",IF(E407&lt;&gt;INT(E407),"Check date",IF(NOT(OR(F407="Critical",F407="High",F407="Medium")),"Check inputs","OK")))))))</f>
        <v/>
      </c>
    </row>
    <row r="408" ht="26" customHeight="1" spans="1:12" x14ac:dyDescent="0.25">
      <c r="A408" s="12"/>
      <c r="B408" s="12"/>
      <c r="C408" s="13"/>
      <c r="D408" s="13"/>
      <c r="E408" s="14"/>
      <c r="F408" s="12"/>
      <c r="G408" s="12"/>
      <c r="H408" s="12"/>
      <c r="I408" s="12"/>
      <c r="J408" s="15" t="str">
        <f>IF($A408="","",IF(H408&lt;&gt;"",H408,IF(G408&lt;&gt;"",G408,"Not run")))</f>
        <v/>
      </c>
      <c r="K408" s="16" t="str">
        <f>IF($A408="","",IF(SUMPRODUCT(--($A$2:$A$500=$A408))&gt;1,"Check ID",SUMPRODUCT(--(Defects!$B$2:$B$500=$A408),--(Defects!$E$2:$E$500&lt;&gt;"Closed"))))</f>
        <v/>
      </c>
      <c r="L408" s="15" t="str">
        <f>IF(COUNTA($A408:$I408)=0,"",IF($A408="","Check ID",IF(SUMPRODUCT(--($A$2:$A$500=$A408))&gt;1,"Duplicate ID",IF(OR($B408="",SUMPRODUCT(--(Processes!$A$2:$A$21=$B408))=0),"Check process",IF(NOT(ISNUMBER(E408)),"Check date",IF(E408&lt;&gt;INT(E408),"Check date",IF(NOT(OR(F408="Critical",F408="High",F408="Medium")),"Check inputs","OK")))))))</f>
        <v/>
      </c>
    </row>
    <row r="409" ht="26" customHeight="1" spans="1:12" x14ac:dyDescent="0.25">
      <c r="A409" s="12"/>
      <c r="B409" s="12"/>
      <c r="C409" s="13"/>
      <c r="D409" s="13"/>
      <c r="E409" s="14"/>
      <c r="F409" s="12"/>
      <c r="G409" s="12"/>
      <c r="H409" s="12"/>
      <c r="I409" s="12"/>
      <c r="J409" s="15" t="str">
        <f>IF($A409="","",IF(H409&lt;&gt;"",H409,IF(G409&lt;&gt;"",G409,"Not run")))</f>
        <v/>
      </c>
      <c r="K409" s="16" t="str">
        <f>IF($A409="","",IF(SUMPRODUCT(--($A$2:$A$500=$A409))&gt;1,"Check ID",SUMPRODUCT(--(Defects!$B$2:$B$500=$A409),--(Defects!$E$2:$E$500&lt;&gt;"Closed"))))</f>
        <v/>
      </c>
      <c r="L409" s="15" t="str">
        <f>IF(COUNTA($A409:$I409)=0,"",IF($A409="","Check ID",IF(SUMPRODUCT(--($A$2:$A$500=$A409))&gt;1,"Duplicate ID",IF(OR($B409="",SUMPRODUCT(--(Processes!$A$2:$A$21=$B409))=0),"Check process",IF(NOT(ISNUMBER(E409)),"Check date",IF(E409&lt;&gt;INT(E409),"Check date",IF(NOT(OR(F409="Critical",F409="High",F409="Medium")),"Check inputs","OK")))))))</f>
        <v/>
      </c>
    </row>
    <row r="410" ht="26" customHeight="1" spans="1:12" x14ac:dyDescent="0.25">
      <c r="A410" s="12"/>
      <c r="B410" s="12"/>
      <c r="C410" s="13"/>
      <c r="D410" s="13"/>
      <c r="E410" s="14"/>
      <c r="F410" s="12"/>
      <c r="G410" s="12"/>
      <c r="H410" s="12"/>
      <c r="I410" s="12"/>
      <c r="J410" s="15" t="str">
        <f>IF($A410="","",IF(H410&lt;&gt;"",H410,IF(G410&lt;&gt;"",G410,"Not run")))</f>
        <v/>
      </c>
      <c r="K410" s="16" t="str">
        <f>IF($A410="","",IF(SUMPRODUCT(--($A$2:$A$500=$A410))&gt;1,"Check ID",SUMPRODUCT(--(Defects!$B$2:$B$500=$A410),--(Defects!$E$2:$E$500&lt;&gt;"Closed"))))</f>
        <v/>
      </c>
      <c r="L410" s="15" t="str">
        <f>IF(COUNTA($A410:$I410)=0,"",IF($A410="","Check ID",IF(SUMPRODUCT(--($A$2:$A$500=$A410))&gt;1,"Duplicate ID",IF(OR($B410="",SUMPRODUCT(--(Processes!$A$2:$A$21=$B410))=0),"Check process",IF(NOT(ISNUMBER(E410)),"Check date",IF(E410&lt;&gt;INT(E410),"Check date",IF(NOT(OR(F410="Critical",F410="High",F410="Medium")),"Check inputs","OK")))))))</f>
        <v/>
      </c>
    </row>
    <row r="411" ht="26" customHeight="1" spans="1:12" x14ac:dyDescent="0.25">
      <c r="A411" s="12"/>
      <c r="B411" s="12"/>
      <c r="C411" s="13"/>
      <c r="D411" s="13"/>
      <c r="E411" s="14"/>
      <c r="F411" s="12"/>
      <c r="G411" s="12"/>
      <c r="H411" s="12"/>
      <c r="I411" s="12"/>
      <c r="J411" s="15" t="str">
        <f>IF($A411="","",IF(H411&lt;&gt;"",H411,IF(G411&lt;&gt;"",G411,"Not run")))</f>
        <v/>
      </c>
      <c r="K411" s="16" t="str">
        <f>IF($A411="","",IF(SUMPRODUCT(--($A$2:$A$500=$A411))&gt;1,"Check ID",SUMPRODUCT(--(Defects!$B$2:$B$500=$A411),--(Defects!$E$2:$E$500&lt;&gt;"Closed"))))</f>
        <v/>
      </c>
      <c r="L411" s="15" t="str">
        <f>IF(COUNTA($A411:$I411)=0,"",IF($A411="","Check ID",IF(SUMPRODUCT(--($A$2:$A$500=$A411))&gt;1,"Duplicate ID",IF(OR($B411="",SUMPRODUCT(--(Processes!$A$2:$A$21=$B411))=0),"Check process",IF(NOT(ISNUMBER(E411)),"Check date",IF(E411&lt;&gt;INT(E411),"Check date",IF(NOT(OR(F411="Critical",F411="High",F411="Medium")),"Check inputs","OK")))))))</f>
        <v/>
      </c>
    </row>
    <row r="412" ht="26" customHeight="1" spans="1:12" x14ac:dyDescent="0.25">
      <c r="A412" s="12"/>
      <c r="B412" s="12"/>
      <c r="C412" s="13"/>
      <c r="D412" s="13"/>
      <c r="E412" s="14"/>
      <c r="F412" s="12"/>
      <c r="G412" s="12"/>
      <c r="H412" s="12"/>
      <c r="I412" s="12"/>
      <c r="J412" s="15" t="str">
        <f>IF($A412="","",IF(H412&lt;&gt;"",H412,IF(G412&lt;&gt;"",G412,"Not run")))</f>
        <v/>
      </c>
      <c r="K412" s="16" t="str">
        <f>IF($A412="","",IF(SUMPRODUCT(--($A$2:$A$500=$A412))&gt;1,"Check ID",SUMPRODUCT(--(Defects!$B$2:$B$500=$A412),--(Defects!$E$2:$E$500&lt;&gt;"Closed"))))</f>
        <v/>
      </c>
      <c r="L412" s="15" t="str">
        <f>IF(COUNTA($A412:$I412)=0,"",IF($A412="","Check ID",IF(SUMPRODUCT(--($A$2:$A$500=$A412))&gt;1,"Duplicate ID",IF(OR($B412="",SUMPRODUCT(--(Processes!$A$2:$A$21=$B412))=0),"Check process",IF(NOT(ISNUMBER(E412)),"Check date",IF(E412&lt;&gt;INT(E412),"Check date",IF(NOT(OR(F412="Critical",F412="High",F412="Medium")),"Check inputs","OK")))))))</f>
        <v/>
      </c>
    </row>
    <row r="413" ht="26" customHeight="1" spans="1:12" x14ac:dyDescent="0.25">
      <c r="A413" s="12"/>
      <c r="B413" s="12"/>
      <c r="C413" s="13"/>
      <c r="D413" s="13"/>
      <c r="E413" s="14"/>
      <c r="F413" s="12"/>
      <c r="G413" s="12"/>
      <c r="H413" s="12"/>
      <c r="I413" s="12"/>
      <c r="J413" s="15" t="str">
        <f>IF($A413="","",IF(H413&lt;&gt;"",H413,IF(G413&lt;&gt;"",G413,"Not run")))</f>
        <v/>
      </c>
      <c r="K413" s="16" t="str">
        <f>IF($A413="","",IF(SUMPRODUCT(--($A$2:$A$500=$A413))&gt;1,"Check ID",SUMPRODUCT(--(Defects!$B$2:$B$500=$A413),--(Defects!$E$2:$E$500&lt;&gt;"Closed"))))</f>
        <v/>
      </c>
      <c r="L413" s="15" t="str">
        <f>IF(COUNTA($A413:$I413)=0,"",IF($A413="","Check ID",IF(SUMPRODUCT(--($A$2:$A$500=$A413))&gt;1,"Duplicate ID",IF(OR($B413="",SUMPRODUCT(--(Processes!$A$2:$A$21=$B413))=0),"Check process",IF(NOT(ISNUMBER(E413)),"Check date",IF(E413&lt;&gt;INT(E413),"Check date",IF(NOT(OR(F413="Critical",F413="High",F413="Medium")),"Check inputs","OK")))))))</f>
        <v/>
      </c>
    </row>
    <row r="414" ht="26" customHeight="1" spans="1:12" x14ac:dyDescent="0.25">
      <c r="A414" s="12"/>
      <c r="B414" s="12"/>
      <c r="C414" s="13"/>
      <c r="D414" s="13"/>
      <c r="E414" s="14"/>
      <c r="F414" s="12"/>
      <c r="G414" s="12"/>
      <c r="H414" s="12"/>
      <c r="I414" s="12"/>
      <c r="J414" s="15" t="str">
        <f>IF($A414="","",IF(H414&lt;&gt;"",H414,IF(G414&lt;&gt;"",G414,"Not run")))</f>
        <v/>
      </c>
      <c r="K414" s="16" t="str">
        <f>IF($A414="","",IF(SUMPRODUCT(--($A$2:$A$500=$A414))&gt;1,"Check ID",SUMPRODUCT(--(Defects!$B$2:$B$500=$A414),--(Defects!$E$2:$E$500&lt;&gt;"Closed"))))</f>
        <v/>
      </c>
      <c r="L414" s="15" t="str">
        <f>IF(COUNTA($A414:$I414)=0,"",IF($A414="","Check ID",IF(SUMPRODUCT(--($A$2:$A$500=$A414))&gt;1,"Duplicate ID",IF(OR($B414="",SUMPRODUCT(--(Processes!$A$2:$A$21=$B414))=0),"Check process",IF(NOT(ISNUMBER(E414)),"Check date",IF(E414&lt;&gt;INT(E414),"Check date",IF(NOT(OR(F414="Critical",F414="High",F414="Medium")),"Check inputs","OK")))))))</f>
        <v/>
      </c>
    </row>
    <row r="415" ht="26" customHeight="1" spans="1:12" x14ac:dyDescent="0.25">
      <c r="A415" s="12"/>
      <c r="B415" s="12"/>
      <c r="C415" s="13"/>
      <c r="D415" s="13"/>
      <c r="E415" s="14"/>
      <c r="F415" s="12"/>
      <c r="G415" s="12"/>
      <c r="H415" s="12"/>
      <c r="I415" s="12"/>
      <c r="J415" s="15" t="str">
        <f>IF($A415="","",IF(H415&lt;&gt;"",H415,IF(G415&lt;&gt;"",G415,"Not run")))</f>
        <v/>
      </c>
      <c r="K415" s="16" t="str">
        <f>IF($A415="","",IF(SUMPRODUCT(--($A$2:$A$500=$A415))&gt;1,"Check ID",SUMPRODUCT(--(Defects!$B$2:$B$500=$A415),--(Defects!$E$2:$E$500&lt;&gt;"Closed"))))</f>
        <v/>
      </c>
      <c r="L415" s="15" t="str">
        <f>IF(COUNTA($A415:$I415)=0,"",IF($A415="","Check ID",IF(SUMPRODUCT(--($A$2:$A$500=$A415))&gt;1,"Duplicate ID",IF(OR($B415="",SUMPRODUCT(--(Processes!$A$2:$A$21=$B415))=0),"Check process",IF(NOT(ISNUMBER(E415)),"Check date",IF(E415&lt;&gt;INT(E415),"Check date",IF(NOT(OR(F415="Critical",F415="High",F415="Medium")),"Check inputs","OK")))))))</f>
        <v/>
      </c>
    </row>
    <row r="416" ht="26" customHeight="1" spans="1:12" x14ac:dyDescent="0.25">
      <c r="A416" s="12"/>
      <c r="B416" s="12"/>
      <c r="C416" s="13"/>
      <c r="D416" s="13"/>
      <c r="E416" s="14"/>
      <c r="F416" s="12"/>
      <c r="G416" s="12"/>
      <c r="H416" s="12"/>
      <c r="I416" s="12"/>
      <c r="J416" s="15" t="str">
        <f>IF($A416="","",IF(H416&lt;&gt;"",H416,IF(G416&lt;&gt;"",G416,"Not run")))</f>
        <v/>
      </c>
      <c r="K416" s="16" t="str">
        <f>IF($A416="","",IF(SUMPRODUCT(--($A$2:$A$500=$A416))&gt;1,"Check ID",SUMPRODUCT(--(Defects!$B$2:$B$500=$A416),--(Defects!$E$2:$E$500&lt;&gt;"Closed"))))</f>
        <v/>
      </c>
      <c r="L416" s="15" t="str">
        <f>IF(COUNTA($A416:$I416)=0,"",IF($A416="","Check ID",IF(SUMPRODUCT(--($A$2:$A$500=$A416))&gt;1,"Duplicate ID",IF(OR($B416="",SUMPRODUCT(--(Processes!$A$2:$A$21=$B416))=0),"Check process",IF(NOT(ISNUMBER(E416)),"Check date",IF(E416&lt;&gt;INT(E416),"Check date",IF(NOT(OR(F416="Critical",F416="High",F416="Medium")),"Check inputs","OK")))))))</f>
        <v/>
      </c>
    </row>
    <row r="417" ht="26" customHeight="1" spans="1:12" x14ac:dyDescent="0.25">
      <c r="A417" s="12"/>
      <c r="B417" s="12"/>
      <c r="C417" s="13"/>
      <c r="D417" s="13"/>
      <c r="E417" s="14"/>
      <c r="F417" s="12"/>
      <c r="G417" s="12"/>
      <c r="H417" s="12"/>
      <c r="I417" s="12"/>
      <c r="J417" s="15" t="str">
        <f>IF($A417="","",IF(H417&lt;&gt;"",H417,IF(G417&lt;&gt;"",G417,"Not run")))</f>
        <v/>
      </c>
      <c r="K417" s="16" t="str">
        <f>IF($A417="","",IF(SUMPRODUCT(--($A$2:$A$500=$A417))&gt;1,"Check ID",SUMPRODUCT(--(Defects!$B$2:$B$500=$A417),--(Defects!$E$2:$E$500&lt;&gt;"Closed"))))</f>
        <v/>
      </c>
      <c r="L417" s="15" t="str">
        <f>IF(COUNTA($A417:$I417)=0,"",IF($A417="","Check ID",IF(SUMPRODUCT(--($A$2:$A$500=$A417))&gt;1,"Duplicate ID",IF(OR($B417="",SUMPRODUCT(--(Processes!$A$2:$A$21=$B417))=0),"Check process",IF(NOT(ISNUMBER(E417)),"Check date",IF(E417&lt;&gt;INT(E417),"Check date",IF(NOT(OR(F417="Critical",F417="High",F417="Medium")),"Check inputs","OK")))))))</f>
        <v/>
      </c>
    </row>
    <row r="418" ht="26" customHeight="1" spans="1:12" x14ac:dyDescent="0.25">
      <c r="A418" s="12"/>
      <c r="B418" s="12"/>
      <c r="C418" s="13"/>
      <c r="D418" s="13"/>
      <c r="E418" s="14"/>
      <c r="F418" s="12"/>
      <c r="G418" s="12"/>
      <c r="H418" s="12"/>
      <c r="I418" s="12"/>
      <c r="J418" s="15" t="str">
        <f>IF($A418="","",IF(H418&lt;&gt;"",H418,IF(G418&lt;&gt;"",G418,"Not run")))</f>
        <v/>
      </c>
      <c r="K418" s="16" t="str">
        <f>IF($A418="","",IF(SUMPRODUCT(--($A$2:$A$500=$A418))&gt;1,"Check ID",SUMPRODUCT(--(Defects!$B$2:$B$500=$A418),--(Defects!$E$2:$E$500&lt;&gt;"Closed"))))</f>
        <v/>
      </c>
      <c r="L418" s="15" t="str">
        <f>IF(COUNTA($A418:$I418)=0,"",IF($A418="","Check ID",IF(SUMPRODUCT(--($A$2:$A$500=$A418))&gt;1,"Duplicate ID",IF(OR($B418="",SUMPRODUCT(--(Processes!$A$2:$A$21=$B418))=0),"Check process",IF(NOT(ISNUMBER(E418)),"Check date",IF(E418&lt;&gt;INT(E418),"Check date",IF(NOT(OR(F418="Critical",F418="High",F418="Medium")),"Check inputs","OK")))))))</f>
        <v/>
      </c>
    </row>
    <row r="419" ht="26" customHeight="1" spans="1:12" x14ac:dyDescent="0.25">
      <c r="A419" s="12"/>
      <c r="B419" s="12"/>
      <c r="C419" s="13"/>
      <c r="D419" s="13"/>
      <c r="E419" s="14"/>
      <c r="F419" s="12"/>
      <c r="G419" s="12"/>
      <c r="H419" s="12"/>
      <c r="I419" s="12"/>
      <c r="J419" s="15" t="str">
        <f>IF($A419="","",IF(H419&lt;&gt;"",H419,IF(G419&lt;&gt;"",G419,"Not run")))</f>
        <v/>
      </c>
      <c r="K419" s="16" t="str">
        <f>IF($A419="","",IF(SUMPRODUCT(--($A$2:$A$500=$A419))&gt;1,"Check ID",SUMPRODUCT(--(Defects!$B$2:$B$500=$A419),--(Defects!$E$2:$E$500&lt;&gt;"Closed"))))</f>
        <v/>
      </c>
      <c r="L419" s="15" t="str">
        <f>IF(COUNTA($A419:$I419)=0,"",IF($A419="","Check ID",IF(SUMPRODUCT(--($A$2:$A$500=$A419))&gt;1,"Duplicate ID",IF(OR($B419="",SUMPRODUCT(--(Processes!$A$2:$A$21=$B419))=0),"Check process",IF(NOT(ISNUMBER(E419)),"Check date",IF(E419&lt;&gt;INT(E419),"Check date",IF(NOT(OR(F419="Critical",F419="High",F419="Medium")),"Check inputs","OK")))))))</f>
        <v/>
      </c>
    </row>
    <row r="420" ht="26" customHeight="1" spans="1:12" x14ac:dyDescent="0.25">
      <c r="A420" s="12"/>
      <c r="B420" s="12"/>
      <c r="C420" s="13"/>
      <c r="D420" s="13"/>
      <c r="E420" s="14"/>
      <c r="F420" s="12"/>
      <c r="G420" s="12"/>
      <c r="H420" s="12"/>
      <c r="I420" s="12"/>
      <c r="J420" s="15" t="str">
        <f>IF($A420="","",IF(H420&lt;&gt;"",H420,IF(G420&lt;&gt;"",G420,"Not run")))</f>
        <v/>
      </c>
      <c r="K420" s="16" t="str">
        <f>IF($A420="","",IF(SUMPRODUCT(--($A$2:$A$500=$A420))&gt;1,"Check ID",SUMPRODUCT(--(Defects!$B$2:$B$500=$A420),--(Defects!$E$2:$E$500&lt;&gt;"Closed"))))</f>
        <v/>
      </c>
      <c r="L420" s="15" t="str">
        <f>IF(COUNTA($A420:$I420)=0,"",IF($A420="","Check ID",IF(SUMPRODUCT(--($A$2:$A$500=$A420))&gt;1,"Duplicate ID",IF(OR($B420="",SUMPRODUCT(--(Processes!$A$2:$A$21=$B420))=0),"Check process",IF(NOT(ISNUMBER(E420)),"Check date",IF(E420&lt;&gt;INT(E420),"Check date",IF(NOT(OR(F420="Critical",F420="High",F420="Medium")),"Check inputs","OK")))))))</f>
        <v/>
      </c>
    </row>
    <row r="421" ht="26" customHeight="1" spans="1:12" x14ac:dyDescent="0.25">
      <c r="A421" s="12"/>
      <c r="B421" s="12"/>
      <c r="C421" s="13"/>
      <c r="D421" s="13"/>
      <c r="E421" s="14"/>
      <c r="F421" s="12"/>
      <c r="G421" s="12"/>
      <c r="H421" s="12"/>
      <c r="I421" s="12"/>
      <c r="J421" s="15" t="str">
        <f>IF($A421="","",IF(H421&lt;&gt;"",H421,IF(G421&lt;&gt;"",G421,"Not run")))</f>
        <v/>
      </c>
      <c r="K421" s="16" t="str">
        <f>IF($A421="","",IF(SUMPRODUCT(--($A$2:$A$500=$A421))&gt;1,"Check ID",SUMPRODUCT(--(Defects!$B$2:$B$500=$A421),--(Defects!$E$2:$E$500&lt;&gt;"Closed"))))</f>
        <v/>
      </c>
      <c r="L421" s="15" t="str">
        <f>IF(COUNTA($A421:$I421)=0,"",IF($A421="","Check ID",IF(SUMPRODUCT(--($A$2:$A$500=$A421))&gt;1,"Duplicate ID",IF(OR($B421="",SUMPRODUCT(--(Processes!$A$2:$A$21=$B421))=0),"Check process",IF(NOT(ISNUMBER(E421)),"Check date",IF(E421&lt;&gt;INT(E421),"Check date",IF(NOT(OR(F421="Critical",F421="High",F421="Medium")),"Check inputs","OK")))))))</f>
        <v/>
      </c>
    </row>
    <row r="422" ht="26" customHeight="1" spans="1:12" x14ac:dyDescent="0.25">
      <c r="A422" s="12"/>
      <c r="B422" s="12"/>
      <c r="C422" s="13"/>
      <c r="D422" s="13"/>
      <c r="E422" s="14"/>
      <c r="F422" s="12"/>
      <c r="G422" s="12"/>
      <c r="H422" s="12"/>
      <c r="I422" s="12"/>
      <c r="J422" s="15" t="str">
        <f>IF($A422="","",IF(H422&lt;&gt;"",H422,IF(G422&lt;&gt;"",G422,"Not run")))</f>
        <v/>
      </c>
      <c r="K422" s="16" t="str">
        <f>IF($A422="","",IF(SUMPRODUCT(--($A$2:$A$500=$A422))&gt;1,"Check ID",SUMPRODUCT(--(Defects!$B$2:$B$500=$A422),--(Defects!$E$2:$E$500&lt;&gt;"Closed"))))</f>
        <v/>
      </c>
      <c r="L422" s="15" t="str">
        <f>IF(COUNTA($A422:$I422)=0,"",IF($A422="","Check ID",IF(SUMPRODUCT(--($A$2:$A$500=$A422))&gt;1,"Duplicate ID",IF(OR($B422="",SUMPRODUCT(--(Processes!$A$2:$A$21=$B422))=0),"Check process",IF(NOT(ISNUMBER(E422)),"Check date",IF(E422&lt;&gt;INT(E422),"Check date",IF(NOT(OR(F422="Critical",F422="High",F422="Medium")),"Check inputs","OK")))))))</f>
        <v/>
      </c>
    </row>
    <row r="423" ht="26" customHeight="1" spans="1:12" x14ac:dyDescent="0.25">
      <c r="A423" s="12"/>
      <c r="B423" s="12"/>
      <c r="C423" s="13"/>
      <c r="D423" s="13"/>
      <c r="E423" s="14"/>
      <c r="F423" s="12"/>
      <c r="G423" s="12"/>
      <c r="H423" s="12"/>
      <c r="I423" s="12"/>
      <c r="J423" s="15" t="str">
        <f>IF($A423="","",IF(H423&lt;&gt;"",H423,IF(G423&lt;&gt;"",G423,"Not run")))</f>
        <v/>
      </c>
      <c r="K423" s="16" t="str">
        <f>IF($A423="","",IF(SUMPRODUCT(--($A$2:$A$500=$A423))&gt;1,"Check ID",SUMPRODUCT(--(Defects!$B$2:$B$500=$A423),--(Defects!$E$2:$E$500&lt;&gt;"Closed"))))</f>
        <v/>
      </c>
      <c r="L423" s="15" t="str">
        <f>IF(COUNTA($A423:$I423)=0,"",IF($A423="","Check ID",IF(SUMPRODUCT(--($A$2:$A$500=$A423))&gt;1,"Duplicate ID",IF(OR($B423="",SUMPRODUCT(--(Processes!$A$2:$A$21=$B423))=0),"Check process",IF(NOT(ISNUMBER(E423)),"Check date",IF(E423&lt;&gt;INT(E423),"Check date",IF(NOT(OR(F423="Critical",F423="High",F423="Medium")),"Check inputs","OK")))))))</f>
        <v/>
      </c>
    </row>
    <row r="424" ht="26" customHeight="1" spans="1:12" x14ac:dyDescent="0.25">
      <c r="A424" s="12"/>
      <c r="B424" s="12"/>
      <c r="C424" s="13"/>
      <c r="D424" s="13"/>
      <c r="E424" s="14"/>
      <c r="F424" s="12"/>
      <c r="G424" s="12"/>
      <c r="H424" s="12"/>
      <c r="I424" s="12"/>
      <c r="J424" s="15" t="str">
        <f>IF($A424="","",IF(H424&lt;&gt;"",H424,IF(G424&lt;&gt;"",G424,"Not run")))</f>
        <v/>
      </c>
      <c r="K424" s="16" t="str">
        <f>IF($A424="","",IF(SUMPRODUCT(--($A$2:$A$500=$A424))&gt;1,"Check ID",SUMPRODUCT(--(Defects!$B$2:$B$500=$A424),--(Defects!$E$2:$E$500&lt;&gt;"Closed"))))</f>
        <v/>
      </c>
      <c r="L424" s="15" t="str">
        <f>IF(COUNTA($A424:$I424)=0,"",IF($A424="","Check ID",IF(SUMPRODUCT(--($A$2:$A$500=$A424))&gt;1,"Duplicate ID",IF(OR($B424="",SUMPRODUCT(--(Processes!$A$2:$A$21=$B424))=0),"Check process",IF(NOT(ISNUMBER(E424)),"Check date",IF(E424&lt;&gt;INT(E424),"Check date",IF(NOT(OR(F424="Critical",F424="High",F424="Medium")),"Check inputs","OK")))))))</f>
        <v/>
      </c>
    </row>
    <row r="425" ht="26" customHeight="1" spans="1:12" x14ac:dyDescent="0.25">
      <c r="A425" s="12"/>
      <c r="B425" s="12"/>
      <c r="C425" s="13"/>
      <c r="D425" s="13"/>
      <c r="E425" s="14"/>
      <c r="F425" s="12"/>
      <c r="G425" s="12"/>
      <c r="H425" s="12"/>
      <c r="I425" s="12"/>
      <c r="J425" s="15" t="str">
        <f>IF($A425="","",IF(H425&lt;&gt;"",H425,IF(G425&lt;&gt;"",G425,"Not run")))</f>
        <v/>
      </c>
      <c r="K425" s="16" t="str">
        <f>IF($A425="","",IF(SUMPRODUCT(--($A$2:$A$500=$A425))&gt;1,"Check ID",SUMPRODUCT(--(Defects!$B$2:$B$500=$A425),--(Defects!$E$2:$E$500&lt;&gt;"Closed"))))</f>
        <v/>
      </c>
      <c r="L425" s="15" t="str">
        <f>IF(COUNTA($A425:$I425)=0,"",IF($A425="","Check ID",IF(SUMPRODUCT(--($A$2:$A$500=$A425))&gt;1,"Duplicate ID",IF(OR($B425="",SUMPRODUCT(--(Processes!$A$2:$A$21=$B425))=0),"Check process",IF(NOT(ISNUMBER(E425)),"Check date",IF(E425&lt;&gt;INT(E425),"Check date",IF(NOT(OR(F425="Critical",F425="High",F425="Medium")),"Check inputs","OK")))))))</f>
        <v/>
      </c>
    </row>
    <row r="426" ht="26" customHeight="1" spans="1:12" x14ac:dyDescent="0.25">
      <c r="A426" s="12"/>
      <c r="B426" s="12"/>
      <c r="C426" s="13"/>
      <c r="D426" s="13"/>
      <c r="E426" s="14"/>
      <c r="F426" s="12"/>
      <c r="G426" s="12"/>
      <c r="H426" s="12"/>
      <c r="I426" s="12"/>
      <c r="J426" s="15" t="str">
        <f>IF($A426="","",IF(H426&lt;&gt;"",H426,IF(G426&lt;&gt;"",G426,"Not run")))</f>
        <v/>
      </c>
      <c r="K426" s="16" t="str">
        <f>IF($A426="","",IF(SUMPRODUCT(--($A$2:$A$500=$A426))&gt;1,"Check ID",SUMPRODUCT(--(Defects!$B$2:$B$500=$A426),--(Defects!$E$2:$E$500&lt;&gt;"Closed"))))</f>
        <v/>
      </c>
      <c r="L426" s="15" t="str">
        <f>IF(COUNTA($A426:$I426)=0,"",IF($A426="","Check ID",IF(SUMPRODUCT(--($A$2:$A$500=$A426))&gt;1,"Duplicate ID",IF(OR($B426="",SUMPRODUCT(--(Processes!$A$2:$A$21=$B426))=0),"Check process",IF(NOT(ISNUMBER(E426)),"Check date",IF(E426&lt;&gt;INT(E426),"Check date",IF(NOT(OR(F426="Critical",F426="High",F426="Medium")),"Check inputs","OK")))))))</f>
        <v/>
      </c>
    </row>
    <row r="427" ht="26" customHeight="1" spans="1:12" x14ac:dyDescent="0.25">
      <c r="A427" s="12"/>
      <c r="B427" s="12"/>
      <c r="C427" s="13"/>
      <c r="D427" s="13"/>
      <c r="E427" s="14"/>
      <c r="F427" s="12"/>
      <c r="G427" s="12"/>
      <c r="H427" s="12"/>
      <c r="I427" s="12"/>
      <c r="J427" s="15" t="str">
        <f>IF($A427="","",IF(H427&lt;&gt;"",H427,IF(G427&lt;&gt;"",G427,"Not run")))</f>
        <v/>
      </c>
      <c r="K427" s="16" t="str">
        <f>IF($A427="","",IF(SUMPRODUCT(--($A$2:$A$500=$A427))&gt;1,"Check ID",SUMPRODUCT(--(Defects!$B$2:$B$500=$A427),--(Defects!$E$2:$E$500&lt;&gt;"Closed"))))</f>
        <v/>
      </c>
      <c r="L427" s="15" t="str">
        <f>IF(COUNTA($A427:$I427)=0,"",IF($A427="","Check ID",IF(SUMPRODUCT(--($A$2:$A$500=$A427))&gt;1,"Duplicate ID",IF(OR($B427="",SUMPRODUCT(--(Processes!$A$2:$A$21=$B427))=0),"Check process",IF(NOT(ISNUMBER(E427)),"Check date",IF(E427&lt;&gt;INT(E427),"Check date",IF(NOT(OR(F427="Critical",F427="High",F427="Medium")),"Check inputs","OK")))))))</f>
        <v/>
      </c>
    </row>
    <row r="428" ht="26" customHeight="1" spans="1:12" x14ac:dyDescent="0.25">
      <c r="A428" s="12"/>
      <c r="B428" s="12"/>
      <c r="C428" s="13"/>
      <c r="D428" s="13"/>
      <c r="E428" s="14"/>
      <c r="F428" s="12"/>
      <c r="G428" s="12"/>
      <c r="H428" s="12"/>
      <c r="I428" s="12"/>
      <c r="J428" s="15" t="str">
        <f>IF($A428="","",IF(H428&lt;&gt;"",H428,IF(G428&lt;&gt;"",G428,"Not run")))</f>
        <v/>
      </c>
      <c r="K428" s="16" t="str">
        <f>IF($A428="","",IF(SUMPRODUCT(--($A$2:$A$500=$A428))&gt;1,"Check ID",SUMPRODUCT(--(Defects!$B$2:$B$500=$A428),--(Defects!$E$2:$E$500&lt;&gt;"Closed"))))</f>
        <v/>
      </c>
      <c r="L428" s="15" t="str">
        <f>IF(COUNTA($A428:$I428)=0,"",IF($A428="","Check ID",IF(SUMPRODUCT(--($A$2:$A$500=$A428))&gt;1,"Duplicate ID",IF(OR($B428="",SUMPRODUCT(--(Processes!$A$2:$A$21=$B428))=0),"Check process",IF(NOT(ISNUMBER(E428)),"Check date",IF(E428&lt;&gt;INT(E428),"Check date",IF(NOT(OR(F428="Critical",F428="High",F428="Medium")),"Check inputs","OK")))))))</f>
        <v/>
      </c>
    </row>
    <row r="429" ht="26" customHeight="1" spans="1:12" x14ac:dyDescent="0.25">
      <c r="A429" s="12"/>
      <c r="B429" s="12"/>
      <c r="C429" s="13"/>
      <c r="D429" s="13"/>
      <c r="E429" s="14"/>
      <c r="F429" s="12"/>
      <c r="G429" s="12"/>
      <c r="H429" s="12"/>
      <c r="I429" s="12"/>
      <c r="J429" s="15" t="str">
        <f>IF($A429="","",IF(H429&lt;&gt;"",H429,IF(G429&lt;&gt;"",G429,"Not run")))</f>
        <v/>
      </c>
      <c r="K429" s="16" t="str">
        <f>IF($A429="","",IF(SUMPRODUCT(--($A$2:$A$500=$A429))&gt;1,"Check ID",SUMPRODUCT(--(Defects!$B$2:$B$500=$A429),--(Defects!$E$2:$E$500&lt;&gt;"Closed"))))</f>
        <v/>
      </c>
      <c r="L429" s="15" t="str">
        <f>IF(COUNTA($A429:$I429)=0,"",IF($A429="","Check ID",IF(SUMPRODUCT(--($A$2:$A$500=$A429))&gt;1,"Duplicate ID",IF(OR($B429="",SUMPRODUCT(--(Processes!$A$2:$A$21=$B429))=0),"Check process",IF(NOT(ISNUMBER(E429)),"Check date",IF(E429&lt;&gt;INT(E429),"Check date",IF(NOT(OR(F429="Critical",F429="High",F429="Medium")),"Check inputs","OK")))))))</f>
        <v/>
      </c>
    </row>
    <row r="430" ht="26" customHeight="1" spans="1:12" x14ac:dyDescent="0.25">
      <c r="A430" s="12"/>
      <c r="B430" s="12"/>
      <c r="C430" s="13"/>
      <c r="D430" s="13"/>
      <c r="E430" s="14"/>
      <c r="F430" s="12"/>
      <c r="G430" s="12"/>
      <c r="H430" s="12"/>
      <c r="I430" s="12"/>
      <c r="J430" s="15" t="str">
        <f>IF($A430="","",IF(H430&lt;&gt;"",H430,IF(G430&lt;&gt;"",G430,"Not run")))</f>
        <v/>
      </c>
      <c r="K430" s="16" t="str">
        <f>IF($A430="","",IF(SUMPRODUCT(--($A$2:$A$500=$A430))&gt;1,"Check ID",SUMPRODUCT(--(Defects!$B$2:$B$500=$A430),--(Defects!$E$2:$E$500&lt;&gt;"Closed"))))</f>
        <v/>
      </c>
      <c r="L430" s="15" t="str">
        <f>IF(COUNTA($A430:$I430)=0,"",IF($A430="","Check ID",IF(SUMPRODUCT(--($A$2:$A$500=$A430))&gt;1,"Duplicate ID",IF(OR($B430="",SUMPRODUCT(--(Processes!$A$2:$A$21=$B430))=0),"Check process",IF(NOT(ISNUMBER(E430)),"Check date",IF(E430&lt;&gt;INT(E430),"Check date",IF(NOT(OR(F430="Critical",F430="High",F430="Medium")),"Check inputs","OK")))))))</f>
        <v/>
      </c>
    </row>
    <row r="431" ht="26" customHeight="1" spans="1:12" x14ac:dyDescent="0.25">
      <c r="A431" s="12"/>
      <c r="B431" s="12"/>
      <c r="C431" s="13"/>
      <c r="D431" s="13"/>
      <c r="E431" s="14"/>
      <c r="F431" s="12"/>
      <c r="G431" s="12"/>
      <c r="H431" s="12"/>
      <c r="I431" s="12"/>
      <c r="J431" s="15" t="str">
        <f>IF($A431="","",IF(H431&lt;&gt;"",H431,IF(G431&lt;&gt;"",G431,"Not run")))</f>
        <v/>
      </c>
      <c r="K431" s="16" t="str">
        <f>IF($A431="","",IF(SUMPRODUCT(--($A$2:$A$500=$A431))&gt;1,"Check ID",SUMPRODUCT(--(Defects!$B$2:$B$500=$A431),--(Defects!$E$2:$E$500&lt;&gt;"Closed"))))</f>
        <v/>
      </c>
      <c r="L431" s="15" t="str">
        <f>IF(COUNTA($A431:$I431)=0,"",IF($A431="","Check ID",IF(SUMPRODUCT(--($A$2:$A$500=$A431))&gt;1,"Duplicate ID",IF(OR($B431="",SUMPRODUCT(--(Processes!$A$2:$A$21=$B431))=0),"Check process",IF(NOT(ISNUMBER(E431)),"Check date",IF(E431&lt;&gt;INT(E431),"Check date",IF(NOT(OR(F431="Critical",F431="High",F431="Medium")),"Check inputs","OK")))))))</f>
        <v/>
      </c>
    </row>
    <row r="432" ht="26" customHeight="1" spans="1:12" x14ac:dyDescent="0.25">
      <c r="A432" s="12"/>
      <c r="B432" s="12"/>
      <c r="C432" s="13"/>
      <c r="D432" s="13"/>
      <c r="E432" s="14"/>
      <c r="F432" s="12"/>
      <c r="G432" s="12"/>
      <c r="H432" s="12"/>
      <c r="I432" s="12"/>
      <c r="J432" s="15" t="str">
        <f>IF($A432="","",IF(H432&lt;&gt;"",H432,IF(G432&lt;&gt;"",G432,"Not run")))</f>
        <v/>
      </c>
      <c r="K432" s="16" t="str">
        <f>IF($A432="","",IF(SUMPRODUCT(--($A$2:$A$500=$A432))&gt;1,"Check ID",SUMPRODUCT(--(Defects!$B$2:$B$500=$A432),--(Defects!$E$2:$E$500&lt;&gt;"Closed"))))</f>
        <v/>
      </c>
      <c r="L432" s="15" t="str">
        <f>IF(COUNTA($A432:$I432)=0,"",IF($A432="","Check ID",IF(SUMPRODUCT(--($A$2:$A$500=$A432))&gt;1,"Duplicate ID",IF(OR($B432="",SUMPRODUCT(--(Processes!$A$2:$A$21=$B432))=0),"Check process",IF(NOT(ISNUMBER(E432)),"Check date",IF(E432&lt;&gt;INT(E432),"Check date",IF(NOT(OR(F432="Critical",F432="High",F432="Medium")),"Check inputs","OK")))))))</f>
        <v/>
      </c>
    </row>
    <row r="433" ht="26" customHeight="1" spans="1:12" x14ac:dyDescent="0.25">
      <c r="A433" s="12"/>
      <c r="B433" s="12"/>
      <c r="C433" s="13"/>
      <c r="D433" s="13"/>
      <c r="E433" s="14"/>
      <c r="F433" s="12"/>
      <c r="G433" s="12"/>
      <c r="H433" s="12"/>
      <c r="I433" s="12"/>
      <c r="J433" s="15" t="str">
        <f>IF($A433="","",IF(H433&lt;&gt;"",H433,IF(G433&lt;&gt;"",G433,"Not run")))</f>
        <v/>
      </c>
      <c r="K433" s="16" t="str">
        <f>IF($A433="","",IF(SUMPRODUCT(--($A$2:$A$500=$A433))&gt;1,"Check ID",SUMPRODUCT(--(Defects!$B$2:$B$500=$A433),--(Defects!$E$2:$E$500&lt;&gt;"Closed"))))</f>
        <v/>
      </c>
      <c r="L433" s="15" t="str">
        <f>IF(COUNTA($A433:$I433)=0,"",IF($A433="","Check ID",IF(SUMPRODUCT(--($A$2:$A$500=$A433))&gt;1,"Duplicate ID",IF(OR($B433="",SUMPRODUCT(--(Processes!$A$2:$A$21=$B433))=0),"Check process",IF(NOT(ISNUMBER(E433)),"Check date",IF(E433&lt;&gt;INT(E433),"Check date",IF(NOT(OR(F433="Critical",F433="High",F433="Medium")),"Check inputs","OK")))))))</f>
        <v/>
      </c>
    </row>
    <row r="434" ht="26" customHeight="1" spans="1:12" x14ac:dyDescent="0.25">
      <c r="A434" s="12"/>
      <c r="B434" s="12"/>
      <c r="C434" s="13"/>
      <c r="D434" s="13"/>
      <c r="E434" s="14"/>
      <c r="F434" s="12"/>
      <c r="G434" s="12"/>
      <c r="H434" s="12"/>
      <c r="I434" s="12"/>
      <c r="J434" s="15" t="str">
        <f>IF($A434="","",IF(H434&lt;&gt;"",H434,IF(G434&lt;&gt;"",G434,"Not run")))</f>
        <v/>
      </c>
      <c r="K434" s="16" t="str">
        <f>IF($A434="","",IF(SUMPRODUCT(--($A$2:$A$500=$A434))&gt;1,"Check ID",SUMPRODUCT(--(Defects!$B$2:$B$500=$A434),--(Defects!$E$2:$E$500&lt;&gt;"Closed"))))</f>
        <v/>
      </c>
      <c r="L434" s="15" t="str">
        <f>IF(COUNTA($A434:$I434)=0,"",IF($A434="","Check ID",IF(SUMPRODUCT(--($A$2:$A$500=$A434))&gt;1,"Duplicate ID",IF(OR($B434="",SUMPRODUCT(--(Processes!$A$2:$A$21=$B434))=0),"Check process",IF(NOT(ISNUMBER(E434)),"Check date",IF(E434&lt;&gt;INT(E434),"Check date",IF(NOT(OR(F434="Critical",F434="High",F434="Medium")),"Check inputs","OK")))))))</f>
        <v/>
      </c>
    </row>
    <row r="435" ht="26" customHeight="1" spans="1:12" x14ac:dyDescent="0.25">
      <c r="A435" s="12"/>
      <c r="B435" s="12"/>
      <c r="C435" s="13"/>
      <c r="D435" s="13"/>
      <c r="E435" s="14"/>
      <c r="F435" s="12"/>
      <c r="G435" s="12"/>
      <c r="H435" s="12"/>
      <c r="I435" s="12"/>
      <c r="J435" s="15" t="str">
        <f>IF($A435="","",IF(H435&lt;&gt;"",H435,IF(G435&lt;&gt;"",G435,"Not run")))</f>
        <v/>
      </c>
      <c r="K435" s="16" t="str">
        <f>IF($A435="","",IF(SUMPRODUCT(--($A$2:$A$500=$A435))&gt;1,"Check ID",SUMPRODUCT(--(Defects!$B$2:$B$500=$A435),--(Defects!$E$2:$E$500&lt;&gt;"Closed"))))</f>
        <v/>
      </c>
      <c r="L435" s="15" t="str">
        <f>IF(COUNTA($A435:$I435)=0,"",IF($A435="","Check ID",IF(SUMPRODUCT(--($A$2:$A$500=$A435))&gt;1,"Duplicate ID",IF(OR($B435="",SUMPRODUCT(--(Processes!$A$2:$A$21=$B435))=0),"Check process",IF(NOT(ISNUMBER(E435)),"Check date",IF(E435&lt;&gt;INT(E435),"Check date",IF(NOT(OR(F435="Critical",F435="High",F435="Medium")),"Check inputs","OK")))))))</f>
        <v/>
      </c>
    </row>
    <row r="436" ht="26" customHeight="1" spans="1:12" x14ac:dyDescent="0.25">
      <c r="A436" s="12"/>
      <c r="B436" s="12"/>
      <c r="C436" s="13"/>
      <c r="D436" s="13"/>
      <c r="E436" s="14"/>
      <c r="F436" s="12"/>
      <c r="G436" s="12"/>
      <c r="H436" s="12"/>
      <c r="I436" s="12"/>
      <c r="J436" s="15" t="str">
        <f>IF($A436="","",IF(H436&lt;&gt;"",H436,IF(G436&lt;&gt;"",G436,"Not run")))</f>
        <v/>
      </c>
      <c r="K436" s="16" t="str">
        <f>IF($A436="","",IF(SUMPRODUCT(--($A$2:$A$500=$A436))&gt;1,"Check ID",SUMPRODUCT(--(Defects!$B$2:$B$500=$A436),--(Defects!$E$2:$E$500&lt;&gt;"Closed"))))</f>
        <v/>
      </c>
      <c r="L436" s="15" t="str">
        <f>IF(COUNTA($A436:$I436)=0,"",IF($A436="","Check ID",IF(SUMPRODUCT(--($A$2:$A$500=$A436))&gt;1,"Duplicate ID",IF(OR($B436="",SUMPRODUCT(--(Processes!$A$2:$A$21=$B436))=0),"Check process",IF(NOT(ISNUMBER(E436)),"Check date",IF(E436&lt;&gt;INT(E436),"Check date",IF(NOT(OR(F436="Critical",F436="High",F436="Medium")),"Check inputs","OK")))))))</f>
        <v/>
      </c>
    </row>
    <row r="437" ht="26" customHeight="1" spans="1:12" x14ac:dyDescent="0.25">
      <c r="A437" s="12"/>
      <c r="B437" s="12"/>
      <c r="C437" s="13"/>
      <c r="D437" s="13"/>
      <c r="E437" s="14"/>
      <c r="F437" s="12"/>
      <c r="G437" s="12"/>
      <c r="H437" s="12"/>
      <c r="I437" s="12"/>
      <c r="J437" s="15" t="str">
        <f>IF($A437="","",IF(H437&lt;&gt;"",H437,IF(G437&lt;&gt;"",G437,"Not run")))</f>
        <v/>
      </c>
      <c r="K437" s="16" t="str">
        <f>IF($A437="","",IF(SUMPRODUCT(--($A$2:$A$500=$A437))&gt;1,"Check ID",SUMPRODUCT(--(Defects!$B$2:$B$500=$A437),--(Defects!$E$2:$E$500&lt;&gt;"Closed"))))</f>
        <v/>
      </c>
      <c r="L437" s="15" t="str">
        <f>IF(COUNTA($A437:$I437)=0,"",IF($A437="","Check ID",IF(SUMPRODUCT(--($A$2:$A$500=$A437))&gt;1,"Duplicate ID",IF(OR($B437="",SUMPRODUCT(--(Processes!$A$2:$A$21=$B437))=0),"Check process",IF(NOT(ISNUMBER(E437)),"Check date",IF(E437&lt;&gt;INT(E437),"Check date",IF(NOT(OR(F437="Critical",F437="High",F437="Medium")),"Check inputs","OK")))))))</f>
        <v/>
      </c>
    </row>
    <row r="438" ht="26" customHeight="1" spans="1:12" x14ac:dyDescent="0.25">
      <c r="A438" s="12"/>
      <c r="B438" s="12"/>
      <c r="C438" s="13"/>
      <c r="D438" s="13"/>
      <c r="E438" s="14"/>
      <c r="F438" s="12"/>
      <c r="G438" s="12"/>
      <c r="H438" s="12"/>
      <c r="I438" s="12"/>
      <c r="J438" s="15" t="str">
        <f>IF($A438="","",IF(H438&lt;&gt;"",H438,IF(G438&lt;&gt;"",G438,"Not run")))</f>
        <v/>
      </c>
      <c r="K438" s="16" t="str">
        <f>IF($A438="","",IF(SUMPRODUCT(--($A$2:$A$500=$A438))&gt;1,"Check ID",SUMPRODUCT(--(Defects!$B$2:$B$500=$A438),--(Defects!$E$2:$E$500&lt;&gt;"Closed"))))</f>
        <v/>
      </c>
      <c r="L438" s="15" t="str">
        <f>IF(COUNTA($A438:$I438)=0,"",IF($A438="","Check ID",IF(SUMPRODUCT(--($A$2:$A$500=$A438))&gt;1,"Duplicate ID",IF(OR($B438="",SUMPRODUCT(--(Processes!$A$2:$A$21=$B438))=0),"Check process",IF(NOT(ISNUMBER(E438)),"Check date",IF(E438&lt;&gt;INT(E438),"Check date",IF(NOT(OR(F438="Critical",F438="High",F438="Medium")),"Check inputs","OK")))))))</f>
        <v/>
      </c>
    </row>
    <row r="439" ht="26" customHeight="1" spans="1:12" x14ac:dyDescent="0.25">
      <c r="A439" s="12"/>
      <c r="B439" s="12"/>
      <c r="C439" s="13"/>
      <c r="D439" s="13"/>
      <c r="E439" s="14"/>
      <c r="F439" s="12"/>
      <c r="G439" s="12"/>
      <c r="H439" s="12"/>
      <c r="I439" s="12"/>
      <c r="J439" s="15" t="str">
        <f>IF($A439="","",IF(H439&lt;&gt;"",H439,IF(G439&lt;&gt;"",G439,"Not run")))</f>
        <v/>
      </c>
      <c r="K439" s="16" t="str">
        <f>IF($A439="","",IF(SUMPRODUCT(--($A$2:$A$500=$A439))&gt;1,"Check ID",SUMPRODUCT(--(Defects!$B$2:$B$500=$A439),--(Defects!$E$2:$E$500&lt;&gt;"Closed"))))</f>
        <v/>
      </c>
      <c r="L439" s="15" t="str">
        <f>IF(COUNTA($A439:$I439)=0,"",IF($A439="","Check ID",IF(SUMPRODUCT(--($A$2:$A$500=$A439))&gt;1,"Duplicate ID",IF(OR($B439="",SUMPRODUCT(--(Processes!$A$2:$A$21=$B439))=0),"Check process",IF(NOT(ISNUMBER(E439)),"Check date",IF(E439&lt;&gt;INT(E439),"Check date",IF(NOT(OR(F439="Critical",F439="High",F439="Medium")),"Check inputs","OK")))))))</f>
        <v/>
      </c>
    </row>
    <row r="440" ht="26" customHeight="1" spans="1:12" x14ac:dyDescent="0.25">
      <c r="A440" s="12"/>
      <c r="B440" s="12"/>
      <c r="C440" s="13"/>
      <c r="D440" s="13"/>
      <c r="E440" s="14"/>
      <c r="F440" s="12"/>
      <c r="G440" s="12"/>
      <c r="H440" s="12"/>
      <c r="I440" s="12"/>
      <c r="J440" s="15" t="str">
        <f>IF($A440="","",IF(H440&lt;&gt;"",H440,IF(G440&lt;&gt;"",G440,"Not run")))</f>
        <v/>
      </c>
      <c r="K440" s="16" t="str">
        <f>IF($A440="","",IF(SUMPRODUCT(--($A$2:$A$500=$A440))&gt;1,"Check ID",SUMPRODUCT(--(Defects!$B$2:$B$500=$A440),--(Defects!$E$2:$E$500&lt;&gt;"Closed"))))</f>
        <v/>
      </c>
      <c r="L440" s="15" t="str">
        <f>IF(COUNTA($A440:$I440)=0,"",IF($A440="","Check ID",IF(SUMPRODUCT(--($A$2:$A$500=$A440))&gt;1,"Duplicate ID",IF(OR($B440="",SUMPRODUCT(--(Processes!$A$2:$A$21=$B440))=0),"Check process",IF(NOT(ISNUMBER(E440)),"Check date",IF(E440&lt;&gt;INT(E440),"Check date",IF(NOT(OR(F440="Critical",F440="High",F440="Medium")),"Check inputs","OK")))))))</f>
        <v/>
      </c>
    </row>
    <row r="441" ht="26" customHeight="1" spans="1:12" x14ac:dyDescent="0.25">
      <c r="A441" s="12"/>
      <c r="B441" s="12"/>
      <c r="C441" s="13"/>
      <c r="D441" s="13"/>
      <c r="E441" s="14"/>
      <c r="F441" s="12"/>
      <c r="G441" s="12"/>
      <c r="H441" s="12"/>
      <c r="I441" s="12"/>
      <c r="J441" s="15" t="str">
        <f>IF($A441="","",IF(H441&lt;&gt;"",H441,IF(G441&lt;&gt;"",G441,"Not run")))</f>
        <v/>
      </c>
      <c r="K441" s="16" t="str">
        <f>IF($A441="","",IF(SUMPRODUCT(--($A$2:$A$500=$A441))&gt;1,"Check ID",SUMPRODUCT(--(Defects!$B$2:$B$500=$A441),--(Defects!$E$2:$E$500&lt;&gt;"Closed"))))</f>
        <v/>
      </c>
      <c r="L441" s="15" t="str">
        <f>IF(COUNTA($A441:$I441)=0,"",IF($A441="","Check ID",IF(SUMPRODUCT(--($A$2:$A$500=$A441))&gt;1,"Duplicate ID",IF(OR($B441="",SUMPRODUCT(--(Processes!$A$2:$A$21=$B441))=0),"Check process",IF(NOT(ISNUMBER(E441)),"Check date",IF(E441&lt;&gt;INT(E441),"Check date",IF(NOT(OR(F441="Critical",F441="High",F441="Medium")),"Check inputs","OK")))))))</f>
        <v/>
      </c>
    </row>
    <row r="442" ht="26" customHeight="1" spans="1:12" x14ac:dyDescent="0.25">
      <c r="A442" s="12"/>
      <c r="B442" s="12"/>
      <c r="C442" s="13"/>
      <c r="D442" s="13"/>
      <c r="E442" s="14"/>
      <c r="F442" s="12"/>
      <c r="G442" s="12"/>
      <c r="H442" s="12"/>
      <c r="I442" s="12"/>
      <c r="J442" s="15" t="str">
        <f>IF($A442="","",IF(H442&lt;&gt;"",H442,IF(G442&lt;&gt;"",G442,"Not run")))</f>
        <v/>
      </c>
      <c r="K442" s="16" t="str">
        <f>IF($A442="","",IF(SUMPRODUCT(--($A$2:$A$500=$A442))&gt;1,"Check ID",SUMPRODUCT(--(Defects!$B$2:$B$500=$A442),--(Defects!$E$2:$E$500&lt;&gt;"Closed"))))</f>
        <v/>
      </c>
      <c r="L442" s="15" t="str">
        <f>IF(COUNTA($A442:$I442)=0,"",IF($A442="","Check ID",IF(SUMPRODUCT(--($A$2:$A$500=$A442))&gt;1,"Duplicate ID",IF(OR($B442="",SUMPRODUCT(--(Processes!$A$2:$A$21=$B442))=0),"Check process",IF(NOT(ISNUMBER(E442)),"Check date",IF(E442&lt;&gt;INT(E442),"Check date",IF(NOT(OR(F442="Critical",F442="High",F442="Medium")),"Check inputs","OK")))))))</f>
        <v/>
      </c>
    </row>
    <row r="443" ht="26" customHeight="1" spans="1:12" x14ac:dyDescent="0.25">
      <c r="A443" s="12"/>
      <c r="B443" s="12"/>
      <c r="C443" s="13"/>
      <c r="D443" s="13"/>
      <c r="E443" s="14"/>
      <c r="F443" s="12"/>
      <c r="G443" s="12"/>
      <c r="H443" s="12"/>
      <c r="I443" s="12"/>
      <c r="J443" s="15" t="str">
        <f>IF($A443="","",IF(H443&lt;&gt;"",H443,IF(G443&lt;&gt;"",G443,"Not run")))</f>
        <v/>
      </c>
      <c r="K443" s="16" t="str">
        <f>IF($A443="","",IF(SUMPRODUCT(--($A$2:$A$500=$A443))&gt;1,"Check ID",SUMPRODUCT(--(Defects!$B$2:$B$500=$A443),--(Defects!$E$2:$E$500&lt;&gt;"Closed"))))</f>
        <v/>
      </c>
      <c r="L443" s="15" t="str">
        <f>IF(COUNTA($A443:$I443)=0,"",IF($A443="","Check ID",IF(SUMPRODUCT(--($A$2:$A$500=$A443))&gt;1,"Duplicate ID",IF(OR($B443="",SUMPRODUCT(--(Processes!$A$2:$A$21=$B443))=0),"Check process",IF(NOT(ISNUMBER(E443)),"Check date",IF(E443&lt;&gt;INT(E443),"Check date",IF(NOT(OR(F443="Critical",F443="High",F443="Medium")),"Check inputs","OK")))))))</f>
        <v/>
      </c>
    </row>
    <row r="444" ht="26" customHeight="1" spans="1:12" x14ac:dyDescent="0.25">
      <c r="A444" s="12"/>
      <c r="B444" s="12"/>
      <c r="C444" s="13"/>
      <c r="D444" s="13"/>
      <c r="E444" s="14"/>
      <c r="F444" s="12"/>
      <c r="G444" s="12"/>
      <c r="H444" s="12"/>
      <c r="I444" s="12"/>
      <c r="J444" s="15" t="str">
        <f>IF($A444="","",IF(H444&lt;&gt;"",H444,IF(G444&lt;&gt;"",G444,"Not run")))</f>
        <v/>
      </c>
      <c r="K444" s="16" t="str">
        <f>IF($A444="","",IF(SUMPRODUCT(--($A$2:$A$500=$A444))&gt;1,"Check ID",SUMPRODUCT(--(Defects!$B$2:$B$500=$A444),--(Defects!$E$2:$E$500&lt;&gt;"Closed"))))</f>
        <v/>
      </c>
      <c r="L444" s="15" t="str">
        <f>IF(COUNTA($A444:$I444)=0,"",IF($A444="","Check ID",IF(SUMPRODUCT(--($A$2:$A$500=$A444))&gt;1,"Duplicate ID",IF(OR($B444="",SUMPRODUCT(--(Processes!$A$2:$A$21=$B444))=0),"Check process",IF(NOT(ISNUMBER(E444)),"Check date",IF(E444&lt;&gt;INT(E444),"Check date",IF(NOT(OR(F444="Critical",F444="High",F444="Medium")),"Check inputs","OK")))))))</f>
        <v/>
      </c>
    </row>
    <row r="445" ht="26" customHeight="1" spans="1:12" x14ac:dyDescent="0.25">
      <c r="A445" s="12"/>
      <c r="B445" s="12"/>
      <c r="C445" s="13"/>
      <c r="D445" s="13"/>
      <c r="E445" s="14"/>
      <c r="F445" s="12"/>
      <c r="G445" s="12"/>
      <c r="H445" s="12"/>
      <c r="I445" s="12"/>
      <c r="J445" s="15" t="str">
        <f>IF($A445="","",IF(H445&lt;&gt;"",H445,IF(G445&lt;&gt;"",G445,"Not run")))</f>
        <v/>
      </c>
      <c r="K445" s="16" t="str">
        <f>IF($A445="","",IF(SUMPRODUCT(--($A$2:$A$500=$A445))&gt;1,"Check ID",SUMPRODUCT(--(Defects!$B$2:$B$500=$A445),--(Defects!$E$2:$E$500&lt;&gt;"Closed"))))</f>
        <v/>
      </c>
      <c r="L445" s="15" t="str">
        <f>IF(COUNTA($A445:$I445)=0,"",IF($A445="","Check ID",IF(SUMPRODUCT(--($A$2:$A$500=$A445))&gt;1,"Duplicate ID",IF(OR($B445="",SUMPRODUCT(--(Processes!$A$2:$A$21=$B445))=0),"Check process",IF(NOT(ISNUMBER(E445)),"Check date",IF(E445&lt;&gt;INT(E445),"Check date",IF(NOT(OR(F445="Critical",F445="High",F445="Medium")),"Check inputs","OK")))))))</f>
        <v/>
      </c>
    </row>
    <row r="446" ht="26" customHeight="1" spans="1:12" x14ac:dyDescent="0.25">
      <c r="A446" s="12"/>
      <c r="B446" s="12"/>
      <c r="C446" s="13"/>
      <c r="D446" s="13"/>
      <c r="E446" s="14"/>
      <c r="F446" s="12"/>
      <c r="G446" s="12"/>
      <c r="H446" s="12"/>
      <c r="I446" s="12"/>
      <c r="J446" s="15" t="str">
        <f>IF($A446="","",IF(H446&lt;&gt;"",H446,IF(G446&lt;&gt;"",G446,"Not run")))</f>
        <v/>
      </c>
      <c r="K446" s="16" t="str">
        <f>IF($A446="","",IF(SUMPRODUCT(--($A$2:$A$500=$A446))&gt;1,"Check ID",SUMPRODUCT(--(Defects!$B$2:$B$500=$A446),--(Defects!$E$2:$E$500&lt;&gt;"Closed"))))</f>
        <v/>
      </c>
      <c r="L446" s="15" t="str">
        <f>IF(COUNTA($A446:$I446)=0,"",IF($A446="","Check ID",IF(SUMPRODUCT(--($A$2:$A$500=$A446))&gt;1,"Duplicate ID",IF(OR($B446="",SUMPRODUCT(--(Processes!$A$2:$A$21=$B446))=0),"Check process",IF(NOT(ISNUMBER(E446)),"Check date",IF(E446&lt;&gt;INT(E446),"Check date",IF(NOT(OR(F446="Critical",F446="High",F446="Medium")),"Check inputs","OK")))))))</f>
        <v/>
      </c>
    </row>
    <row r="447" ht="26" customHeight="1" spans="1:12" x14ac:dyDescent="0.25">
      <c r="A447" s="12"/>
      <c r="B447" s="12"/>
      <c r="C447" s="13"/>
      <c r="D447" s="13"/>
      <c r="E447" s="14"/>
      <c r="F447" s="12"/>
      <c r="G447" s="12"/>
      <c r="H447" s="12"/>
      <c r="I447" s="12"/>
      <c r="J447" s="15" t="str">
        <f>IF($A447="","",IF(H447&lt;&gt;"",H447,IF(G447&lt;&gt;"",G447,"Not run")))</f>
        <v/>
      </c>
      <c r="K447" s="16" t="str">
        <f>IF($A447="","",IF(SUMPRODUCT(--($A$2:$A$500=$A447))&gt;1,"Check ID",SUMPRODUCT(--(Defects!$B$2:$B$500=$A447),--(Defects!$E$2:$E$500&lt;&gt;"Closed"))))</f>
        <v/>
      </c>
      <c r="L447" s="15" t="str">
        <f>IF(COUNTA($A447:$I447)=0,"",IF($A447="","Check ID",IF(SUMPRODUCT(--($A$2:$A$500=$A447))&gt;1,"Duplicate ID",IF(OR($B447="",SUMPRODUCT(--(Processes!$A$2:$A$21=$B447))=0),"Check process",IF(NOT(ISNUMBER(E447)),"Check date",IF(E447&lt;&gt;INT(E447),"Check date",IF(NOT(OR(F447="Critical",F447="High",F447="Medium")),"Check inputs","OK")))))))</f>
        <v/>
      </c>
    </row>
    <row r="448" ht="26" customHeight="1" spans="1:12" x14ac:dyDescent="0.25">
      <c r="A448" s="12"/>
      <c r="B448" s="12"/>
      <c r="C448" s="13"/>
      <c r="D448" s="13"/>
      <c r="E448" s="14"/>
      <c r="F448" s="12"/>
      <c r="G448" s="12"/>
      <c r="H448" s="12"/>
      <c r="I448" s="12"/>
      <c r="J448" s="15" t="str">
        <f>IF($A448="","",IF(H448&lt;&gt;"",H448,IF(G448&lt;&gt;"",G448,"Not run")))</f>
        <v/>
      </c>
      <c r="K448" s="16" t="str">
        <f>IF($A448="","",IF(SUMPRODUCT(--($A$2:$A$500=$A448))&gt;1,"Check ID",SUMPRODUCT(--(Defects!$B$2:$B$500=$A448),--(Defects!$E$2:$E$500&lt;&gt;"Closed"))))</f>
        <v/>
      </c>
      <c r="L448" s="15" t="str">
        <f>IF(COUNTA($A448:$I448)=0,"",IF($A448="","Check ID",IF(SUMPRODUCT(--($A$2:$A$500=$A448))&gt;1,"Duplicate ID",IF(OR($B448="",SUMPRODUCT(--(Processes!$A$2:$A$21=$B448))=0),"Check process",IF(NOT(ISNUMBER(E448)),"Check date",IF(E448&lt;&gt;INT(E448),"Check date",IF(NOT(OR(F448="Critical",F448="High",F448="Medium")),"Check inputs","OK")))))))</f>
        <v/>
      </c>
    </row>
    <row r="449" ht="26" customHeight="1" spans="1:12" x14ac:dyDescent="0.25">
      <c r="A449" s="12"/>
      <c r="B449" s="12"/>
      <c r="C449" s="13"/>
      <c r="D449" s="13"/>
      <c r="E449" s="14"/>
      <c r="F449" s="12"/>
      <c r="G449" s="12"/>
      <c r="H449" s="12"/>
      <c r="I449" s="12"/>
      <c r="J449" s="15" t="str">
        <f>IF($A449="","",IF(H449&lt;&gt;"",H449,IF(G449&lt;&gt;"",G449,"Not run")))</f>
        <v/>
      </c>
      <c r="K449" s="16" t="str">
        <f>IF($A449="","",IF(SUMPRODUCT(--($A$2:$A$500=$A449))&gt;1,"Check ID",SUMPRODUCT(--(Defects!$B$2:$B$500=$A449),--(Defects!$E$2:$E$500&lt;&gt;"Closed"))))</f>
        <v/>
      </c>
      <c r="L449" s="15" t="str">
        <f>IF(COUNTA($A449:$I449)=0,"",IF($A449="","Check ID",IF(SUMPRODUCT(--($A$2:$A$500=$A449))&gt;1,"Duplicate ID",IF(OR($B449="",SUMPRODUCT(--(Processes!$A$2:$A$21=$B449))=0),"Check process",IF(NOT(ISNUMBER(E449)),"Check date",IF(E449&lt;&gt;INT(E449),"Check date",IF(NOT(OR(F449="Critical",F449="High",F449="Medium")),"Check inputs","OK")))))))</f>
        <v/>
      </c>
    </row>
    <row r="450" ht="26" customHeight="1" spans="1:12" x14ac:dyDescent="0.25">
      <c r="A450" s="12"/>
      <c r="B450" s="12"/>
      <c r="C450" s="13"/>
      <c r="D450" s="13"/>
      <c r="E450" s="14"/>
      <c r="F450" s="12"/>
      <c r="G450" s="12"/>
      <c r="H450" s="12"/>
      <c r="I450" s="12"/>
      <c r="J450" s="15" t="str">
        <f>IF($A450="","",IF(H450&lt;&gt;"",H450,IF(G450&lt;&gt;"",G450,"Not run")))</f>
        <v/>
      </c>
      <c r="K450" s="16" t="str">
        <f>IF($A450="","",IF(SUMPRODUCT(--($A$2:$A$500=$A450))&gt;1,"Check ID",SUMPRODUCT(--(Defects!$B$2:$B$500=$A450),--(Defects!$E$2:$E$500&lt;&gt;"Closed"))))</f>
        <v/>
      </c>
      <c r="L450" s="15" t="str">
        <f>IF(COUNTA($A450:$I450)=0,"",IF($A450="","Check ID",IF(SUMPRODUCT(--($A$2:$A$500=$A450))&gt;1,"Duplicate ID",IF(OR($B450="",SUMPRODUCT(--(Processes!$A$2:$A$21=$B450))=0),"Check process",IF(NOT(ISNUMBER(E450)),"Check date",IF(E450&lt;&gt;INT(E450),"Check date",IF(NOT(OR(F450="Critical",F450="High",F450="Medium")),"Check inputs","OK")))))))</f>
        <v/>
      </c>
    </row>
    <row r="451" ht="26" customHeight="1" spans="1:12" x14ac:dyDescent="0.25">
      <c r="A451" s="12"/>
      <c r="B451" s="12"/>
      <c r="C451" s="13"/>
      <c r="D451" s="13"/>
      <c r="E451" s="14"/>
      <c r="F451" s="12"/>
      <c r="G451" s="12"/>
      <c r="H451" s="12"/>
      <c r="I451" s="12"/>
      <c r="J451" s="15" t="str">
        <f>IF($A451="","",IF(H451&lt;&gt;"",H451,IF(G451&lt;&gt;"",G451,"Not run")))</f>
        <v/>
      </c>
      <c r="K451" s="16" t="str">
        <f>IF($A451="","",IF(SUMPRODUCT(--($A$2:$A$500=$A451))&gt;1,"Check ID",SUMPRODUCT(--(Defects!$B$2:$B$500=$A451),--(Defects!$E$2:$E$500&lt;&gt;"Closed"))))</f>
        <v/>
      </c>
      <c r="L451" s="15" t="str">
        <f>IF(COUNTA($A451:$I451)=0,"",IF($A451="","Check ID",IF(SUMPRODUCT(--($A$2:$A$500=$A451))&gt;1,"Duplicate ID",IF(OR($B451="",SUMPRODUCT(--(Processes!$A$2:$A$21=$B451))=0),"Check process",IF(NOT(ISNUMBER(E451)),"Check date",IF(E451&lt;&gt;INT(E451),"Check date",IF(NOT(OR(F451="Critical",F451="High",F451="Medium")),"Check inputs","OK")))))))</f>
        <v/>
      </c>
    </row>
    <row r="452" ht="26" customHeight="1" spans="1:12" x14ac:dyDescent="0.25">
      <c r="A452" s="12"/>
      <c r="B452" s="12"/>
      <c r="C452" s="13"/>
      <c r="D452" s="13"/>
      <c r="E452" s="14"/>
      <c r="F452" s="12"/>
      <c r="G452" s="12"/>
      <c r="H452" s="12"/>
      <c r="I452" s="12"/>
      <c r="J452" s="15" t="str">
        <f>IF($A452="","",IF(H452&lt;&gt;"",H452,IF(G452&lt;&gt;"",G452,"Not run")))</f>
        <v/>
      </c>
      <c r="K452" s="16" t="str">
        <f>IF($A452="","",IF(SUMPRODUCT(--($A$2:$A$500=$A452))&gt;1,"Check ID",SUMPRODUCT(--(Defects!$B$2:$B$500=$A452),--(Defects!$E$2:$E$500&lt;&gt;"Closed"))))</f>
        <v/>
      </c>
      <c r="L452" s="15" t="str">
        <f>IF(COUNTA($A452:$I452)=0,"",IF($A452="","Check ID",IF(SUMPRODUCT(--($A$2:$A$500=$A452))&gt;1,"Duplicate ID",IF(OR($B452="",SUMPRODUCT(--(Processes!$A$2:$A$21=$B452))=0),"Check process",IF(NOT(ISNUMBER(E452)),"Check date",IF(E452&lt;&gt;INT(E452),"Check date",IF(NOT(OR(F452="Critical",F452="High",F452="Medium")),"Check inputs","OK")))))))</f>
        <v/>
      </c>
    </row>
    <row r="453" ht="26" customHeight="1" spans="1:12" x14ac:dyDescent="0.25">
      <c r="A453" s="12"/>
      <c r="B453" s="12"/>
      <c r="C453" s="13"/>
      <c r="D453" s="13"/>
      <c r="E453" s="14"/>
      <c r="F453" s="12"/>
      <c r="G453" s="12"/>
      <c r="H453" s="12"/>
      <c r="I453" s="12"/>
      <c r="J453" s="15" t="str">
        <f>IF($A453="","",IF(H453&lt;&gt;"",H453,IF(G453&lt;&gt;"",G453,"Not run")))</f>
        <v/>
      </c>
      <c r="K453" s="16" t="str">
        <f>IF($A453="","",IF(SUMPRODUCT(--($A$2:$A$500=$A453))&gt;1,"Check ID",SUMPRODUCT(--(Defects!$B$2:$B$500=$A453),--(Defects!$E$2:$E$500&lt;&gt;"Closed"))))</f>
        <v/>
      </c>
      <c r="L453" s="15" t="str">
        <f>IF(COUNTA($A453:$I453)=0,"",IF($A453="","Check ID",IF(SUMPRODUCT(--($A$2:$A$500=$A453))&gt;1,"Duplicate ID",IF(OR($B453="",SUMPRODUCT(--(Processes!$A$2:$A$21=$B453))=0),"Check process",IF(NOT(ISNUMBER(E453)),"Check date",IF(E453&lt;&gt;INT(E453),"Check date",IF(NOT(OR(F453="Critical",F453="High",F453="Medium")),"Check inputs","OK")))))))</f>
        <v/>
      </c>
    </row>
    <row r="454" ht="26" customHeight="1" spans="1:12" x14ac:dyDescent="0.25">
      <c r="A454" s="12"/>
      <c r="B454" s="12"/>
      <c r="C454" s="13"/>
      <c r="D454" s="13"/>
      <c r="E454" s="14"/>
      <c r="F454" s="12"/>
      <c r="G454" s="12"/>
      <c r="H454" s="12"/>
      <c r="I454" s="12"/>
      <c r="J454" s="15" t="str">
        <f>IF($A454="","",IF(H454&lt;&gt;"",H454,IF(G454&lt;&gt;"",G454,"Not run")))</f>
        <v/>
      </c>
      <c r="K454" s="16" t="str">
        <f>IF($A454="","",IF(SUMPRODUCT(--($A$2:$A$500=$A454))&gt;1,"Check ID",SUMPRODUCT(--(Defects!$B$2:$B$500=$A454),--(Defects!$E$2:$E$500&lt;&gt;"Closed"))))</f>
        <v/>
      </c>
      <c r="L454" s="15" t="str">
        <f>IF(COUNTA($A454:$I454)=0,"",IF($A454="","Check ID",IF(SUMPRODUCT(--($A$2:$A$500=$A454))&gt;1,"Duplicate ID",IF(OR($B454="",SUMPRODUCT(--(Processes!$A$2:$A$21=$B454))=0),"Check process",IF(NOT(ISNUMBER(E454)),"Check date",IF(E454&lt;&gt;INT(E454),"Check date",IF(NOT(OR(F454="Critical",F454="High",F454="Medium")),"Check inputs","OK")))))))</f>
        <v/>
      </c>
    </row>
    <row r="455" ht="26" customHeight="1" spans="1:12" x14ac:dyDescent="0.25">
      <c r="A455" s="12"/>
      <c r="B455" s="12"/>
      <c r="C455" s="13"/>
      <c r="D455" s="13"/>
      <c r="E455" s="14"/>
      <c r="F455" s="12"/>
      <c r="G455" s="12"/>
      <c r="H455" s="12"/>
      <c r="I455" s="12"/>
      <c r="J455" s="15" t="str">
        <f>IF($A455="","",IF(H455&lt;&gt;"",H455,IF(G455&lt;&gt;"",G455,"Not run")))</f>
        <v/>
      </c>
      <c r="K455" s="16" t="str">
        <f>IF($A455="","",IF(SUMPRODUCT(--($A$2:$A$500=$A455))&gt;1,"Check ID",SUMPRODUCT(--(Defects!$B$2:$B$500=$A455),--(Defects!$E$2:$E$500&lt;&gt;"Closed"))))</f>
        <v/>
      </c>
      <c r="L455" s="15" t="str">
        <f>IF(COUNTA($A455:$I455)=0,"",IF($A455="","Check ID",IF(SUMPRODUCT(--($A$2:$A$500=$A455))&gt;1,"Duplicate ID",IF(OR($B455="",SUMPRODUCT(--(Processes!$A$2:$A$21=$B455))=0),"Check process",IF(NOT(ISNUMBER(E455)),"Check date",IF(E455&lt;&gt;INT(E455),"Check date",IF(NOT(OR(F455="Critical",F455="High",F455="Medium")),"Check inputs","OK")))))))</f>
        <v/>
      </c>
    </row>
    <row r="456" ht="26" customHeight="1" spans="1:12" x14ac:dyDescent="0.25">
      <c r="A456" s="12"/>
      <c r="B456" s="12"/>
      <c r="C456" s="13"/>
      <c r="D456" s="13"/>
      <c r="E456" s="14"/>
      <c r="F456" s="12"/>
      <c r="G456" s="12"/>
      <c r="H456" s="12"/>
      <c r="I456" s="12"/>
      <c r="J456" s="15" t="str">
        <f>IF($A456="","",IF(H456&lt;&gt;"",H456,IF(G456&lt;&gt;"",G456,"Not run")))</f>
        <v/>
      </c>
      <c r="K456" s="16" t="str">
        <f>IF($A456="","",IF(SUMPRODUCT(--($A$2:$A$500=$A456))&gt;1,"Check ID",SUMPRODUCT(--(Defects!$B$2:$B$500=$A456),--(Defects!$E$2:$E$500&lt;&gt;"Closed"))))</f>
        <v/>
      </c>
      <c r="L456" s="15" t="str">
        <f>IF(COUNTA($A456:$I456)=0,"",IF($A456="","Check ID",IF(SUMPRODUCT(--($A$2:$A$500=$A456))&gt;1,"Duplicate ID",IF(OR($B456="",SUMPRODUCT(--(Processes!$A$2:$A$21=$B456))=0),"Check process",IF(NOT(ISNUMBER(E456)),"Check date",IF(E456&lt;&gt;INT(E456),"Check date",IF(NOT(OR(F456="Critical",F456="High",F456="Medium")),"Check inputs","OK")))))))</f>
        <v/>
      </c>
    </row>
    <row r="457" ht="26" customHeight="1" spans="1:12" x14ac:dyDescent="0.25">
      <c r="A457" s="12"/>
      <c r="B457" s="12"/>
      <c r="C457" s="13"/>
      <c r="D457" s="13"/>
      <c r="E457" s="14"/>
      <c r="F457" s="12"/>
      <c r="G457" s="12"/>
      <c r="H457" s="12"/>
      <c r="I457" s="12"/>
      <c r="J457" s="15" t="str">
        <f>IF($A457="","",IF(H457&lt;&gt;"",H457,IF(G457&lt;&gt;"",G457,"Not run")))</f>
        <v/>
      </c>
      <c r="K457" s="16" t="str">
        <f>IF($A457="","",IF(SUMPRODUCT(--($A$2:$A$500=$A457))&gt;1,"Check ID",SUMPRODUCT(--(Defects!$B$2:$B$500=$A457),--(Defects!$E$2:$E$500&lt;&gt;"Closed"))))</f>
        <v/>
      </c>
      <c r="L457" s="15" t="str">
        <f>IF(COUNTA($A457:$I457)=0,"",IF($A457="","Check ID",IF(SUMPRODUCT(--($A$2:$A$500=$A457))&gt;1,"Duplicate ID",IF(OR($B457="",SUMPRODUCT(--(Processes!$A$2:$A$21=$B457))=0),"Check process",IF(NOT(ISNUMBER(E457)),"Check date",IF(E457&lt;&gt;INT(E457),"Check date",IF(NOT(OR(F457="Critical",F457="High",F457="Medium")),"Check inputs","OK")))))))</f>
        <v/>
      </c>
    </row>
    <row r="458" ht="26" customHeight="1" spans="1:12" x14ac:dyDescent="0.25">
      <c r="A458" s="12"/>
      <c r="B458" s="12"/>
      <c r="C458" s="13"/>
      <c r="D458" s="13"/>
      <c r="E458" s="14"/>
      <c r="F458" s="12"/>
      <c r="G458" s="12"/>
      <c r="H458" s="12"/>
      <c r="I458" s="12"/>
      <c r="J458" s="15" t="str">
        <f>IF($A458="","",IF(H458&lt;&gt;"",H458,IF(G458&lt;&gt;"",G458,"Not run")))</f>
        <v/>
      </c>
      <c r="K458" s="16" t="str">
        <f>IF($A458="","",IF(SUMPRODUCT(--($A$2:$A$500=$A458))&gt;1,"Check ID",SUMPRODUCT(--(Defects!$B$2:$B$500=$A458),--(Defects!$E$2:$E$500&lt;&gt;"Closed"))))</f>
        <v/>
      </c>
      <c r="L458" s="15" t="str">
        <f>IF(COUNTA($A458:$I458)=0,"",IF($A458="","Check ID",IF(SUMPRODUCT(--($A$2:$A$500=$A458))&gt;1,"Duplicate ID",IF(OR($B458="",SUMPRODUCT(--(Processes!$A$2:$A$21=$B458))=0),"Check process",IF(NOT(ISNUMBER(E458)),"Check date",IF(E458&lt;&gt;INT(E458),"Check date",IF(NOT(OR(F458="Critical",F458="High",F458="Medium")),"Check inputs","OK")))))))</f>
        <v/>
      </c>
    </row>
    <row r="459" ht="26" customHeight="1" spans="1:12" x14ac:dyDescent="0.25">
      <c r="A459" s="12"/>
      <c r="B459" s="12"/>
      <c r="C459" s="13"/>
      <c r="D459" s="13"/>
      <c r="E459" s="14"/>
      <c r="F459" s="12"/>
      <c r="G459" s="12"/>
      <c r="H459" s="12"/>
      <c r="I459" s="12"/>
      <c r="J459" s="15" t="str">
        <f>IF($A459="","",IF(H459&lt;&gt;"",H459,IF(G459&lt;&gt;"",G459,"Not run")))</f>
        <v/>
      </c>
      <c r="K459" s="16" t="str">
        <f>IF($A459="","",IF(SUMPRODUCT(--($A$2:$A$500=$A459))&gt;1,"Check ID",SUMPRODUCT(--(Defects!$B$2:$B$500=$A459),--(Defects!$E$2:$E$500&lt;&gt;"Closed"))))</f>
        <v/>
      </c>
      <c r="L459" s="15" t="str">
        <f>IF(COUNTA($A459:$I459)=0,"",IF($A459="","Check ID",IF(SUMPRODUCT(--($A$2:$A$500=$A459))&gt;1,"Duplicate ID",IF(OR($B459="",SUMPRODUCT(--(Processes!$A$2:$A$21=$B459))=0),"Check process",IF(NOT(ISNUMBER(E459)),"Check date",IF(E459&lt;&gt;INT(E459),"Check date",IF(NOT(OR(F459="Critical",F459="High",F459="Medium")),"Check inputs","OK")))))))</f>
        <v/>
      </c>
    </row>
    <row r="460" ht="26" customHeight="1" spans="1:12" x14ac:dyDescent="0.25">
      <c r="A460" s="12"/>
      <c r="B460" s="12"/>
      <c r="C460" s="13"/>
      <c r="D460" s="13"/>
      <c r="E460" s="14"/>
      <c r="F460" s="12"/>
      <c r="G460" s="12"/>
      <c r="H460" s="12"/>
      <c r="I460" s="12"/>
      <c r="J460" s="15" t="str">
        <f>IF($A460="","",IF(H460&lt;&gt;"",H460,IF(G460&lt;&gt;"",G460,"Not run")))</f>
        <v/>
      </c>
      <c r="K460" s="16" t="str">
        <f>IF($A460="","",IF(SUMPRODUCT(--($A$2:$A$500=$A460))&gt;1,"Check ID",SUMPRODUCT(--(Defects!$B$2:$B$500=$A460),--(Defects!$E$2:$E$500&lt;&gt;"Closed"))))</f>
        <v/>
      </c>
      <c r="L460" s="15" t="str">
        <f>IF(COUNTA($A460:$I460)=0,"",IF($A460="","Check ID",IF(SUMPRODUCT(--($A$2:$A$500=$A460))&gt;1,"Duplicate ID",IF(OR($B460="",SUMPRODUCT(--(Processes!$A$2:$A$21=$B460))=0),"Check process",IF(NOT(ISNUMBER(E460)),"Check date",IF(E460&lt;&gt;INT(E460),"Check date",IF(NOT(OR(F460="Critical",F460="High",F460="Medium")),"Check inputs","OK")))))))</f>
        <v/>
      </c>
    </row>
    <row r="461" ht="26" customHeight="1" spans="1:12" x14ac:dyDescent="0.25">
      <c r="A461" s="12"/>
      <c r="B461" s="12"/>
      <c r="C461" s="13"/>
      <c r="D461" s="13"/>
      <c r="E461" s="14"/>
      <c r="F461" s="12"/>
      <c r="G461" s="12"/>
      <c r="H461" s="12"/>
      <c r="I461" s="12"/>
      <c r="J461" s="15" t="str">
        <f>IF($A461="","",IF(H461&lt;&gt;"",H461,IF(G461&lt;&gt;"",G461,"Not run")))</f>
        <v/>
      </c>
      <c r="K461" s="16" t="str">
        <f>IF($A461="","",IF(SUMPRODUCT(--($A$2:$A$500=$A461))&gt;1,"Check ID",SUMPRODUCT(--(Defects!$B$2:$B$500=$A461),--(Defects!$E$2:$E$500&lt;&gt;"Closed"))))</f>
        <v/>
      </c>
      <c r="L461" s="15" t="str">
        <f>IF(COUNTA($A461:$I461)=0,"",IF($A461="","Check ID",IF(SUMPRODUCT(--($A$2:$A$500=$A461))&gt;1,"Duplicate ID",IF(OR($B461="",SUMPRODUCT(--(Processes!$A$2:$A$21=$B461))=0),"Check process",IF(NOT(ISNUMBER(E461)),"Check date",IF(E461&lt;&gt;INT(E461),"Check date",IF(NOT(OR(F461="Critical",F461="High",F461="Medium")),"Check inputs","OK")))))))</f>
        <v/>
      </c>
    </row>
    <row r="462" ht="26" customHeight="1" spans="1:12" x14ac:dyDescent="0.25">
      <c r="A462" s="12"/>
      <c r="B462" s="12"/>
      <c r="C462" s="13"/>
      <c r="D462" s="13"/>
      <c r="E462" s="14"/>
      <c r="F462" s="12"/>
      <c r="G462" s="12"/>
      <c r="H462" s="12"/>
      <c r="I462" s="12"/>
      <c r="J462" s="15" t="str">
        <f>IF($A462="","",IF(H462&lt;&gt;"",H462,IF(G462&lt;&gt;"",G462,"Not run")))</f>
        <v/>
      </c>
      <c r="K462" s="16" t="str">
        <f>IF($A462="","",IF(SUMPRODUCT(--($A$2:$A$500=$A462))&gt;1,"Check ID",SUMPRODUCT(--(Defects!$B$2:$B$500=$A462),--(Defects!$E$2:$E$500&lt;&gt;"Closed"))))</f>
        <v/>
      </c>
      <c r="L462" s="15" t="str">
        <f>IF(COUNTA($A462:$I462)=0,"",IF($A462="","Check ID",IF(SUMPRODUCT(--($A$2:$A$500=$A462))&gt;1,"Duplicate ID",IF(OR($B462="",SUMPRODUCT(--(Processes!$A$2:$A$21=$B462))=0),"Check process",IF(NOT(ISNUMBER(E462)),"Check date",IF(E462&lt;&gt;INT(E462),"Check date",IF(NOT(OR(F462="Critical",F462="High",F462="Medium")),"Check inputs","OK")))))))</f>
        <v/>
      </c>
    </row>
    <row r="463" ht="26" customHeight="1" spans="1:12" x14ac:dyDescent="0.25">
      <c r="A463" s="12"/>
      <c r="B463" s="12"/>
      <c r="C463" s="13"/>
      <c r="D463" s="13"/>
      <c r="E463" s="14"/>
      <c r="F463" s="12"/>
      <c r="G463" s="12"/>
      <c r="H463" s="12"/>
      <c r="I463" s="12"/>
      <c r="J463" s="15" t="str">
        <f>IF($A463="","",IF(H463&lt;&gt;"",H463,IF(G463&lt;&gt;"",G463,"Not run")))</f>
        <v/>
      </c>
      <c r="K463" s="16" t="str">
        <f>IF($A463="","",IF(SUMPRODUCT(--($A$2:$A$500=$A463))&gt;1,"Check ID",SUMPRODUCT(--(Defects!$B$2:$B$500=$A463),--(Defects!$E$2:$E$500&lt;&gt;"Closed"))))</f>
        <v/>
      </c>
      <c r="L463" s="15" t="str">
        <f>IF(COUNTA($A463:$I463)=0,"",IF($A463="","Check ID",IF(SUMPRODUCT(--($A$2:$A$500=$A463))&gt;1,"Duplicate ID",IF(OR($B463="",SUMPRODUCT(--(Processes!$A$2:$A$21=$B463))=0),"Check process",IF(NOT(ISNUMBER(E463)),"Check date",IF(E463&lt;&gt;INT(E463),"Check date",IF(NOT(OR(F463="Critical",F463="High",F463="Medium")),"Check inputs","OK")))))))</f>
        <v/>
      </c>
    </row>
    <row r="464" ht="26" customHeight="1" spans="1:12" x14ac:dyDescent="0.25">
      <c r="A464" s="12"/>
      <c r="B464" s="12"/>
      <c r="C464" s="13"/>
      <c r="D464" s="13"/>
      <c r="E464" s="14"/>
      <c r="F464" s="12"/>
      <c r="G464" s="12"/>
      <c r="H464" s="12"/>
      <c r="I464" s="12"/>
      <c r="J464" s="15" t="str">
        <f>IF($A464="","",IF(H464&lt;&gt;"",H464,IF(G464&lt;&gt;"",G464,"Not run")))</f>
        <v/>
      </c>
      <c r="K464" s="16" t="str">
        <f>IF($A464="","",IF(SUMPRODUCT(--($A$2:$A$500=$A464))&gt;1,"Check ID",SUMPRODUCT(--(Defects!$B$2:$B$500=$A464),--(Defects!$E$2:$E$500&lt;&gt;"Closed"))))</f>
        <v/>
      </c>
      <c r="L464" s="15" t="str">
        <f>IF(COUNTA($A464:$I464)=0,"",IF($A464="","Check ID",IF(SUMPRODUCT(--($A$2:$A$500=$A464))&gt;1,"Duplicate ID",IF(OR($B464="",SUMPRODUCT(--(Processes!$A$2:$A$21=$B464))=0),"Check process",IF(NOT(ISNUMBER(E464)),"Check date",IF(E464&lt;&gt;INT(E464),"Check date",IF(NOT(OR(F464="Critical",F464="High",F464="Medium")),"Check inputs","OK")))))))</f>
        <v/>
      </c>
    </row>
    <row r="465" ht="26" customHeight="1" spans="1:12" x14ac:dyDescent="0.25">
      <c r="A465" s="12"/>
      <c r="B465" s="12"/>
      <c r="C465" s="13"/>
      <c r="D465" s="13"/>
      <c r="E465" s="14"/>
      <c r="F465" s="12"/>
      <c r="G465" s="12"/>
      <c r="H465" s="12"/>
      <c r="I465" s="12"/>
      <c r="J465" s="15" t="str">
        <f>IF($A465="","",IF(H465&lt;&gt;"",H465,IF(G465&lt;&gt;"",G465,"Not run")))</f>
        <v/>
      </c>
      <c r="K465" s="16" t="str">
        <f>IF($A465="","",IF(SUMPRODUCT(--($A$2:$A$500=$A465))&gt;1,"Check ID",SUMPRODUCT(--(Defects!$B$2:$B$500=$A465),--(Defects!$E$2:$E$500&lt;&gt;"Closed"))))</f>
        <v/>
      </c>
      <c r="L465" s="15" t="str">
        <f>IF(COUNTA($A465:$I465)=0,"",IF($A465="","Check ID",IF(SUMPRODUCT(--($A$2:$A$500=$A465))&gt;1,"Duplicate ID",IF(OR($B465="",SUMPRODUCT(--(Processes!$A$2:$A$21=$B465))=0),"Check process",IF(NOT(ISNUMBER(E465)),"Check date",IF(E465&lt;&gt;INT(E465),"Check date",IF(NOT(OR(F465="Critical",F465="High",F465="Medium")),"Check inputs","OK")))))))</f>
        <v/>
      </c>
    </row>
    <row r="466" ht="26" customHeight="1" spans="1:12" x14ac:dyDescent="0.25">
      <c r="A466" s="12"/>
      <c r="B466" s="12"/>
      <c r="C466" s="13"/>
      <c r="D466" s="13"/>
      <c r="E466" s="14"/>
      <c r="F466" s="12"/>
      <c r="G466" s="12"/>
      <c r="H466" s="12"/>
      <c r="I466" s="12"/>
      <c r="J466" s="15" t="str">
        <f>IF($A466="","",IF(H466&lt;&gt;"",H466,IF(G466&lt;&gt;"",G466,"Not run")))</f>
        <v/>
      </c>
      <c r="K466" s="16" t="str">
        <f>IF($A466="","",IF(SUMPRODUCT(--($A$2:$A$500=$A466))&gt;1,"Check ID",SUMPRODUCT(--(Defects!$B$2:$B$500=$A466),--(Defects!$E$2:$E$500&lt;&gt;"Closed"))))</f>
        <v/>
      </c>
      <c r="L466" s="15" t="str">
        <f>IF(COUNTA($A466:$I466)=0,"",IF($A466="","Check ID",IF(SUMPRODUCT(--($A$2:$A$500=$A466))&gt;1,"Duplicate ID",IF(OR($B466="",SUMPRODUCT(--(Processes!$A$2:$A$21=$B466))=0),"Check process",IF(NOT(ISNUMBER(E466)),"Check date",IF(E466&lt;&gt;INT(E466),"Check date",IF(NOT(OR(F466="Critical",F466="High",F466="Medium")),"Check inputs","OK")))))))</f>
        <v/>
      </c>
    </row>
    <row r="467" ht="26" customHeight="1" spans="1:12" x14ac:dyDescent="0.25">
      <c r="A467" s="12"/>
      <c r="B467" s="12"/>
      <c r="C467" s="13"/>
      <c r="D467" s="13"/>
      <c r="E467" s="14"/>
      <c r="F467" s="12"/>
      <c r="G467" s="12"/>
      <c r="H467" s="12"/>
      <c r="I467" s="12"/>
      <c r="J467" s="15" t="str">
        <f>IF($A467="","",IF(H467&lt;&gt;"",H467,IF(G467&lt;&gt;"",G467,"Not run")))</f>
        <v/>
      </c>
      <c r="K467" s="16" t="str">
        <f>IF($A467="","",IF(SUMPRODUCT(--($A$2:$A$500=$A467))&gt;1,"Check ID",SUMPRODUCT(--(Defects!$B$2:$B$500=$A467),--(Defects!$E$2:$E$500&lt;&gt;"Closed"))))</f>
        <v/>
      </c>
      <c r="L467" s="15" t="str">
        <f>IF(COUNTA($A467:$I467)=0,"",IF($A467="","Check ID",IF(SUMPRODUCT(--($A$2:$A$500=$A467))&gt;1,"Duplicate ID",IF(OR($B467="",SUMPRODUCT(--(Processes!$A$2:$A$21=$B467))=0),"Check process",IF(NOT(ISNUMBER(E467)),"Check date",IF(E467&lt;&gt;INT(E467),"Check date",IF(NOT(OR(F467="Critical",F467="High",F467="Medium")),"Check inputs","OK")))))))</f>
        <v/>
      </c>
    </row>
    <row r="468" ht="26" customHeight="1" spans="1:12" x14ac:dyDescent="0.25">
      <c r="A468" s="12"/>
      <c r="B468" s="12"/>
      <c r="C468" s="13"/>
      <c r="D468" s="13"/>
      <c r="E468" s="14"/>
      <c r="F468" s="12"/>
      <c r="G468" s="12"/>
      <c r="H468" s="12"/>
      <c r="I468" s="12"/>
      <c r="J468" s="15" t="str">
        <f>IF($A468="","",IF(H468&lt;&gt;"",H468,IF(G468&lt;&gt;"",G468,"Not run")))</f>
        <v/>
      </c>
      <c r="K468" s="16" t="str">
        <f>IF($A468="","",IF(SUMPRODUCT(--($A$2:$A$500=$A468))&gt;1,"Check ID",SUMPRODUCT(--(Defects!$B$2:$B$500=$A468),--(Defects!$E$2:$E$500&lt;&gt;"Closed"))))</f>
        <v/>
      </c>
      <c r="L468" s="15" t="str">
        <f>IF(COUNTA($A468:$I468)=0,"",IF($A468="","Check ID",IF(SUMPRODUCT(--($A$2:$A$500=$A468))&gt;1,"Duplicate ID",IF(OR($B468="",SUMPRODUCT(--(Processes!$A$2:$A$21=$B468))=0),"Check process",IF(NOT(ISNUMBER(E468)),"Check date",IF(E468&lt;&gt;INT(E468),"Check date",IF(NOT(OR(F468="Critical",F468="High",F468="Medium")),"Check inputs","OK")))))))</f>
        <v/>
      </c>
    </row>
    <row r="469" ht="26" customHeight="1" spans="1:12" x14ac:dyDescent="0.25">
      <c r="A469" s="12"/>
      <c r="B469" s="12"/>
      <c r="C469" s="13"/>
      <c r="D469" s="13"/>
      <c r="E469" s="14"/>
      <c r="F469" s="12"/>
      <c r="G469" s="12"/>
      <c r="H469" s="12"/>
      <c r="I469" s="12"/>
      <c r="J469" s="15" t="str">
        <f>IF($A469="","",IF(H469&lt;&gt;"",H469,IF(G469&lt;&gt;"",G469,"Not run")))</f>
        <v/>
      </c>
      <c r="K469" s="16" t="str">
        <f>IF($A469="","",IF(SUMPRODUCT(--($A$2:$A$500=$A469))&gt;1,"Check ID",SUMPRODUCT(--(Defects!$B$2:$B$500=$A469),--(Defects!$E$2:$E$500&lt;&gt;"Closed"))))</f>
        <v/>
      </c>
      <c r="L469" s="15" t="str">
        <f>IF(COUNTA($A469:$I469)=0,"",IF($A469="","Check ID",IF(SUMPRODUCT(--($A$2:$A$500=$A469))&gt;1,"Duplicate ID",IF(OR($B469="",SUMPRODUCT(--(Processes!$A$2:$A$21=$B469))=0),"Check process",IF(NOT(ISNUMBER(E469)),"Check date",IF(E469&lt;&gt;INT(E469),"Check date",IF(NOT(OR(F469="Critical",F469="High",F469="Medium")),"Check inputs","OK")))))))</f>
        <v/>
      </c>
    </row>
    <row r="470" ht="26" customHeight="1" spans="1:12" x14ac:dyDescent="0.25">
      <c r="A470" s="12"/>
      <c r="B470" s="12"/>
      <c r="C470" s="13"/>
      <c r="D470" s="13"/>
      <c r="E470" s="14"/>
      <c r="F470" s="12"/>
      <c r="G470" s="12"/>
      <c r="H470" s="12"/>
      <c r="I470" s="12"/>
      <c r="J470" s="15" t="str">
        <f>IF($A470="","",IF(H470&lt;&gt;"",H470,IF(G470&lt;&gt;"",G470,"Not run")))</f>
        <v/>
      </c>
      <c r="K470" s="16" t="str">
        <f>IF($A470="","",IF(SUMPRODUCT(--($A$2:$A$500=$A470))&gt;1,"Check ID",SUMPRODUCT(--(Defects!$B$2:$B$500=$A470),--(Defects!$E$2:$E$500&lt;&gt;"Closed"))))</f>
        <v/>
      </c>
      <c r="L470" s="15" t="str">
        <f>IF(COUNTA($A470:$I470)=0,"",IF($A470="","Check ID",IF(SUMPRODUCT(--($A$2:$A$500=$A470))&gt;1,"Duplicate ID",IF(OR($B470="",SUMPRODUCT(--(Processes!$A$2:$A$21=$B470))=0),"Check process",IF(NOT(ISNUMBER(E470)),"Check date",IF(E470&lt;&gt;INT(E470),"Check date",IF(NOT(OR(F470="Critical",F470="High",F470="Medium")),"Check inputs","OK")))))))</f>
        <v/>
      </c>
    </row>
    <row r="471" ht="26" customHeight="1" spans="1:12" x14ac:dyDescent="0.25">
      <c r="A471" s="12"/>
      <c r="B471" s="12"/>
      <c r="C471" s="13"/>
      <c r="D471" s="13"/>
      <c r="E471" s="14"/>
      <c r="F471" s="12"/>
      <c r="G471" s="12"/>
      <c r="H471" s="12"/>
      <c r="I471" s="12"/>
      <c r="J471" s="15" t="str">
        <f>IF($A471="","",IF(H471&lt;&gt;"",H471,IF(G471&lt;&gt;"",G471,"Not run")))</f>
        <v/>
      </c>
      <c r="K471" s="16" t="str">
        <f>IF($A471="","",IF(SUMPRODUCT(--($A$2:$A$500=$A471))&gt;1,"Check ID",SUMPRODUCT(--(Defects!$B$2:$B$500=$A471),--(Defects!$E$2:$E$500&lt;&gt;"Closed"))))</f>
        <v/>
      </c>
      <c r="L471" s="15" t="str">
        <f>IF(COUNTA($A471:$I471)=0,"",IF($A471="","Check ID",IF(SUMPRODUCT(--($A$2:$A$500=$A471))&gt;1,"Duplicate ID",IF(OR($B471="",SUMPRODUCT(--(Processes!$A$2:$A$21=$B471))=0),"Check process",IF(NOT(ISNUMBER(E471)),"Check date",IF(E471&lt;&gt;INT(E471),"Check date",IF(NOT(OR(F471="Critical",F471="High",F471="Medium")),"Check inputs","OK")))))))</f>
        <v/>
      </c>
    </row>
    <row r="472" ht="26" customHeight="1" spans="1:12" x14ac:dyDescent="0.25">
      <c r="A472" s="12"/>
      <c r="B472" s="12"/>
      <c r="C472" s="13"/>
      <c r="D472" s="13"/>
      <c r="E472" s="14"/>
      <c r="F472" s="12"/>
      <c r="G472" s="12"/>
      <c r="H472" s="12"/>
      <c r="I472" s="12"/>
      <c r="J472" s="15" t="str">
        <f>IF($A472="","",IF(H472&lt;&gt;"",H472,IF(G472&lt;&gt;"",G472,"Not run")))</f>
        <v/>
      </c>
      <c r="K472" s="16" t="str">
        <f>IF($A472="","",IF(SUMPRODUCT(--($A$2:$A$500=$A472))&gt;1,"Check ID",SUMPRODUCT(--(Defects!$B$2:$B$500=$A472),--(Defects!$E$2:$E$500&lt;&gt;"Closed"))))</f>
        <v/>
      </c>
      <c r="L472" s="15" t="str">
        <f>IF(COUNTA($A472:$I472)=0,"",IF($A472="","Check ID",IF(SUMPRODUCT(--($A$2:$A$500=$A472))&gt;1,"Duplicate ID",IF(OR($B472="",SUMPRODUCT(--(Processes!$A$2:$A$21=$B472))=0),"Check process",IF(NOT(ISNUMBER(E472)),"Check date",IF(E472&lt;&gt;INT(E472),"Check date",IF(NOT(OR(F472="Critical",F472="High",F472="Medium")),"Check inputs","OK")))))))</f>
        <v/>
      </c>
    </row>
    <row r="473" ht="26" customHeight="1" spans="1:12" x14ac:dyDescent="0.25">
      <c r="A473" s="12"/>
      <c r="B473" s="12"/>
      <c r="C473" s="13"/>
      <c r="D473" s="13"/>
      <c r="E473" s="14"/>
      <c r="F473" s="12"/>
      <c r="G473" s="12"/>
      <c r="H473" s="12"/>
      <c r="I473" s="12"/>
      <c r="J473" s="15" t="str">
        <f>IF($A473="","",IF(H473&lt;&gt;"",H473,IF(G473&lt;&gt;"",G473,"Not run")))</f>
        <v/>
      </c>
      <c r="K473" s="16" t="str">
        <f>IF($A473="","",IF(SUMPRODUCT(--($A$2:$A$500=$A473))&gt;1,"Check ID",SUMPRODUCT(--(Defects!$B$2:$B$500=$A473),--(Defects!$E$2:$E$500&lt;&gt;"Closed"))))</f>
        <v/>
      </c>
      <c r="L473" s="15" t="str">
        <f>IF(COUNTA($A473:$I473)=0,"",IF($A473="","Check ID",IF(SUMPRODUCT(--($A$2:$A$500=$A473))&gt;1,"Duplicate ID",IF(OR($B473="",SUMPRODUCT(--(Processes!$A$2:$A$21=$B473))=0),"Check process",IF(NOT(ISNUMBER(E473)),"Check date",IF(E473&lt;&gt;INT(E473),"Check date",IF(NOT(OR(F473="Critical",F473="High",F473="Medium")),"Check inputs","OK")))))))</f>
        <v/>
      </c>
    </row>
    <row r="474" ht="26" customHeight="1" spans="1:12" x14ac:dyDescent="0.25">
      <c r="A474" s="12"/>
      <c r="B474" s="12"/>
      <c r="C474" s="13"/>
      <c r="D474" s="13"/>
      <c r="E474" s="14"/>
      <c r="F474" s="12"/>
      <c r="G474" s="12"/>
      <c r="H474" s="12"/>
      <c r="I474" s="12"/>
      <c r="J474" s="15" t="str">
        <f>IF($A474="","",IF(H474&lt;&gt;"",H474,IF(G474&lt;&gt;"",G474,"Not run")))</f>
        <v/>
      </c>
      <c r="K474" s="16" t="str">
        <f>IF($A474="","",IF(SUMPRODUCT(--($A$2:$A$500=$A474))&gt;1,"Check ID",SUMPRODUCT(--(Defects!$B$2:$B$500=$A474),--(Defects!$E$2:$E$500&lt;&gt;"Closed"))))</f>
        <v/>
      </c>
      <c r="L474" s="15" t="str">
        <f>IF(COUNTA($A474:$I474)=0,"",IF($A474="","Check ID",IF(SUMPRODUCT(--($A$2:$A$500=$A474))&gt;1,"Duplicate ID",IF(OR($B474="",SUMPRODUCT(--(Processes!$A$2:$A$21=$B474))=0),"Check process",IF(NOT(ISNUMBER(E474)),"Check date",IF(E474&lt;&gt;INT(E474),"Check date",IF(NOT(OR(F474="Critical",F474="High",F474="Medium")),"Check inputs","OK")))))))</f>
        <v/>
      </c>
    </row>
    <row r="475" ht="26" customHeight="1" spans="1:12" x14ac:dyDescent="0.25">
      <c r="A475" s="12"/>
      <c r="B475" s="12"/>
      <c r="C475" s="13"/>
      <c r="D475" s="13"/>
      <c r="E475" s="14"/>
      <c r="F475" s="12"/>
      <c r="G475" s="12"/>
      <c r="H475" s="12"/>
      <c r="I475" s="12"/>
      <c r="J475" s="15" t="str">
        <f>IF($A475="","",IF(H475&lt;&gt;"",H475,IF(G475&lt;&gt;"",G475,"Not run")))</f>
        <v/>
      </c>
      <c r="K475" s="16" t="str">
        <f>IF($A475="","",IF(SUMPRODUCT(--($A$2:$A$500=$A475))&gt;1,"Check ID",SUMPRODUCT(--(Defects!$B$2:$B$500=$A475),--(Defects!$E$2:$E$500&lt;&gt;"Closed"))))</f>
        <v/>
      </c>
      <c r="L475" s="15" t="str">
        <f>IF(COUNTA($A475:$I475)=0,"",IF($A475="","Check ID",IF(SUMPRODUCT(--($A$2:$A$500=$A475))&gt;1,"Duplicate ID",IF(OR($B475="",SUMPRODUCT(--(Processes!$A$2:$A$21=$B475))=0),"Check process",IF(NOT(ISNUMBER(E475)),"Check date",IF(E475&lt;&gt;INT(E475),"Check date",IF(NOT(OR(F475="Critical",F475="High",F475="Medium")),"Check inputs","OK")))))))</f>
        <v/>
      </c>
    </row>
    <row r="476" ht="26" customHeight="1" spans="1:12" x14ac:dyDescent="0.25">
      <c r="A476" s="12"/>
      <c r="B476" s="12"/>
      <c r="C476" s="13"/>
      <c r="D476" s="13"/>
      <c r="E476" s="14"/>
      <c r="F476" s="12"/>
      <c r="G476" s="12"/>
      <c r="H476" s="12"/>
      <c r="I476" s="12"/>
      <c r="J476" s="15" t="str">
        <f>IF($A476="","",IF(H476&lt;&gt;"",H476,IF(G476&lt;&gt;"",G476,"Not run")))</f>
        <v/>
      </c>
      <c r="K476" s="16" t="str">
        <f>IF($A476="","",IF(SUMPRODUCT(--($A$2:$A$500=$A476))&gt;1,"Check ID",SUMPRODUCT(--(Defects!$B$2:$B$500=$A476),--(Defects!$E$2:$E$500&lt;&gt;"Closed"))))</f>
        <v/>
      </c>
      <c r="L476" s="15" t="str">
        <f>IF(COUNTA($A476:$I476)=0,"",IF($A476="","Check ID",IF(SUMPRODUCT(--($A$2:$A$500=$A476))&gt;1,"Duplicate ID",IF(OR($B476="",SUMPRODUCT(--(Processes!$A$2:$A$21=$B476))=0),"Check process",IF(NOT(ISNUMBER(E476)),"Check date",IF(E476&lt;&gt;INT(E476),"Check date",IF(NOT(OR(F476="Critical",F476="High",F476="Medium")),"Check inputs","OK")))))))</f>
        <v/>
      </c>
    </row>
    <row r="477" ht="26" customHeight="1" spans="1:12" x14ac:dyDescent="0.25">
      <c r="A477" s="12"/>
      <c r="B477" s="12"/>
      <c r="C477" s="13"/>
      <c r="D477" s="13"/>
      <c r="E477" s="14"/>
      <c r="F477" s="12"/>
      <c r="G477" s="12"/>
      <c r="H477" s="12"/>
      <c r="I477" s="12"/>
      <c r="J477" s="15" t="str">
        <f>IF($A477="","",IF(H477&lt;&gt;"",H477,IF(G477&lt;&gt;"",G477,"Not run")))</f>
        <v/>
      </c>
      <c r="K477" s="16" t="str">
        <f>IF($A477="","",IF(SUMPRODUCT(--($A$2:$A$500=$A477))&gt;1,"Check ID",SUMPRODUCT(--(Defects!$B$2:$B$500=$A477),--(Defects!$E$2:$E$500&lt;&gt;"Closed"))))</f>
        <v/>
      </c>
      <c r="L477" s="15" t="str">
        <f>IF(COUNTA($A477:$I477)=0,"",IF($A477="","Check ID",IF(SUMPRODUCT(--($A$2:$A$500=$A477))&gt;1,"Duplicate ID",IF(OR($B477="",SUMPRODUCT(--(Processes!$A$2:$A$21=$B477))=0),"Check process",IF(NOT(ISNUMBER(E477)),"Check date",IF(E477&lt;&gt;INT(E477),"Check date",IF(NOT(OR(F477="Critical",F477="High",F477="Medium")),"Check inputs","OK")))))))</f>
        <v/>
      </c>
    </row>
    <row r="478" ht="26" customHeight="1" spans="1:12" x14ac:dyDescent="0.25">
      <c r="A478" s="12"/>
      <c r="B478" s="12"/>
      <c r="C478" s="13"/>
      <c r="D478" s="13"/>
      <c r="E478" s="14"/>
      <c r="F478" s="12"/>
      <c r="G478" s="12"/>
      <c r="H478" s="12"/>
      <c r="I478" s="12"/>
      <c r="J478" s="15" t="str">
        <f>IF($A478="","",IF(H478&lt;&gt;"",H478,IF(G478&lt;&gt;"",G478,"Not run")))</f>
        <v/>
      </c>
      <c r="K478" s="16" t="str">
        <f>IF($A478="","",IF(SUMPRODUCT(--($A$2:$A$500=$A478))&gt;1,"Check ID",SUMPRODUCT(--(Defects!$B$2:$B$500=$A478),--(Defects!$E$2:$E$500&lt;&gt;"Closed"))))</f>
        <v/>
      </c>
      <c r="L478" s="15" t="str">
        <f>IF(COUNTA($A478:$I478)=0,"",IF($A478="","Check ID",IF(SUMPRODUCT(--($A$2:$A$500=$A478))&gt;1,"Duplicate ID",IF(OR($B478="",SUMPRODUCT(--(Processes!$A$2:$A$21=$B478))=0),"Check process",IF(NOT(ISNUMBER(E478)),"Check date",IF(E478&lt;&gt;INT(E478),"Check date",IF(NOT(OR(F478="Critical",F478="High",F478="Medium")),"Check inputs","OK")))))))</f>
        <v/>
      </c>
    </row>
    <row r="479" ht="26" customHeight="1" spans="1:12" x14ac:dyDescent="0.25">
      <c r="A479" s="12"/>
      <c r="B479" s="12"/>
      <c r="C479" s="13"/>
      <c r="D479" s="13"/>
      <c r="E479" s="14"/>
      <c r="F479" s="12"/>
      <c r="G479" s="12"/>
      <c r="H479" s="12"/>
      <c r="I479" s="12"/>
      <c r="J479" s="15" t="str">
        <f>IF($A479="","",IF(H479&lt;&gt;"",H479,IF(G479&lt;&gt;"",G479,"Not run")))</f>
        <v/>
      </c>
      <c r="K479" s="16" t="str">
        <f>IF($A479="","",IF(SUMPRODUCT(--($A$2:$A$500=$A479))&gt;1,"Check ID",SUMPRODUCT(--(Defects!$B$2:$B$500=$A479),--(Defects!$E$2:$E$500&lt;&gt;"Closed"))))</f>
        <v/>
      </c>
      <c r="L479" s="15" t="str">
        <f>IF(COUNTA($A479:$I479)=0,"",IF($A479="","Check ID",IF(SUMPRODUCT(--($A$2:$A$500=$A479))&gt;1,"Duplicate ID",IF(OR($B479="",SUMPRODUCT(--(Processes!$A$2:$A$21=$B479))=0),"Check process",IF(NOT(ISNUMBER(E479)),"Check date",IF(E479&lt;&gt;INT(E479),"Check date",IF(NOT(OR(F479="Critical",F479="High",F479="Medium")),"Check inputs","OK")))))))</f>
        <v/>
      </c>
    </row>
    <row r="480" ht="26" customHeight="1" spans="1:12" x14ac:dyDescent="0.25">
      <c r="A480" s="12"/>
      <c r="B480" s="12"/>
      <c r="C480" s="13"/>
      <c r="D480" s="13"/>
      <c r="E480" s="14"/>
      <c r="F480" s="12"/>
      <c r="G480" s="12"/>
      <c r="H480" s="12"/>
      <c r="I480" s="12"/>
      <c r="J480" s="15" t="str">
        <f>IF($A480="","",IF(H480&lt;&gt;"",H480,IF(G480&lt;&gt;"",G480,"Not run")))</f>
        <v/>
      </c>
      <c r="K480" s="16" t="str">
        <f>IF($A480="","",IF(SUMPRODUCT(--($A$2:$A$500=$A480))&gt;1,"Check ID",SUMPRODUCT(--(Defects!$B$2:$B$500=$A480),--(Defects!$E$2:$E$500&lt;&gt;"Closed"))))</f>
        <v/>
      </c>
      <c r="L480" s="15" t="str">
        <f>IF(COUNTA($A480:$I480)=0,"",IF($A480="","Check ID",IF(SUMPRODUCT(--($A$2:$A$500=$A480))&gt;1,"Duplicate ID",IF(OR($B480="",SUMPRODUCT(--(Processes!$A$2:$A$21=$B480))=0),"Check process",IF(NOT(ISNUMBER(E480)),"Check date",IF(E480&lt;&gt;INT(E480),"Check date",IF(NOT(OR(F480="Critical",F480="High",F480="Medium")),"Check inputs","OK")))))))</f>
        <v/>
      </c>
    </row>
    <row r="481" ht="26" customHeight="1" spans="1:12" x14ac:dyDescent="0.25">
      <c r="A481" s="12"/>
      <c r="B481" s="12"/>
      <c r="C481" s="13"/>
      <c r="D481" s="13"/>
      <c r="E481" s="14"/>
      <c r="F481" s="12"/>
      <c r="G481" s="12"/>
      <c r="H481" s="12"/>
      <c r="I481" s="12"/>
      <c r="J481" s="15" t="str">
        <f>IF($A481="","",IF(H481&lt;&gt;"",H481,IF(G481&lt;&gt;"",G481,"Not run")))</f>
        <v/>
      </c>
      <c r="K481" s="16" t="str">
        <f>IF($A481="","",IF(SUMPRODUCT(--($A$2:$A$500=$A481))&gt;1,"Check ID",SUMPRODUCT(--(Defects!$B$2:$B$500=$A481),--(Defects!$E$2:$E$500&lt;&gt;"Closed"))))</f>
        <v/>
      </c>
      <c r="L481" s="15" t="str">
        <f>IF(COUNTA($A481:$I481)=0,"",IF($A481="","Check ID",IF(SUMPRODUCT(--($A$2:$A$500=$A481))&gt;1,"Duplicate ID",IF(OR($B481="",SUMPRODUCT(--(Processes!$A$2:$A$21=$B481))=0),"Check process",IF(NOT(ISNUMBER(E481)),"Check date",IF(E481&lt;&gt;INT(E481),"Check date",IF(NOT(OR(F481="Critical",F481="High",F481="Medium")),"Check inputs","OK")))))))</f>
        <v/>
      </c>
    </row>
    <row r="482" ht="26" customHeight="1" spans="1:12" x14ac:dyDescent="0.25">
      <c r="A482" s="12"/>
      <c r="B482" s="12"/>
      <c r="C482" s="13"/>
      <c r="D482" s="13"/>
      <c r="E482" s="14"/>
      <c r="F482" s="12"/>
      <c r="G482" s="12"/>
      <c r="H482" s="12"/>
      <c r="I482" s="12"/>
      <c r="J482" s="15" t="str">
        <f>IF($A482="","",IF(H482&lt;&gt;"",H482,IF(G482&lt;&gt;"",G482,"Not run")))</f>
        <v/>
      </c>
      <c r="K482" s="16" t="str">
        <f>IF($A482="","",IF(SUMPRODUCT(--($A$2:$A$500=$A482))&gt;1,"Check ID",SUMPRODUCT(--(Defects!$B$2:$B$500=$A482),--(Defects!$E$2:$E$500&lt;&gt;"Closed"))))</f>
        <v/>
      </c>
      <c r="L482" s="15" t="str">
        <f>IF(COUNTA($A482:$I482)=0,"",IF($A482="","Check ID",IF(SUMPRODUCT(--($A$2:$A$500=$A482))&gt;1,"Duplicate ID",IF(OR($B482="",SUMPRODUCT(--(Processes!$A$2:$A$21=$B482))=0),"Check process",IF(NOT(ISNUMBER(E482)),"Check date",IF(E482&lt;&gt;INT(E482),"Check date",IF(NOT(OR(F482="Critical",F482="High",F482="Medium")),"Check inputs","OK")))))))</f>
        <v/>
      </c>
    </row>
    <row r="483" ht="26" customHeight="1" spans="1:12" x14ac:dyDescent="0.25">
      <c r="A483" s="12"/>
      <c r="B483" s="12"/>
      <c r="C483" s="13"/>
      <c r="D483" s="13"/>
      <c r="E483" s="14"/>
      <c r="F483" s="12"/>
      <c r="G483" s="12"/>
      <c r="H483" s="12"/>
      <c r="I483" s="12"/>
      <c r="J483" s="15" t="str">
        <f>IF($A483="","",IF(H483&lt;&gt;"",H483,IF(G483&lt;&gt;"",G483,"Not run")))</f>
        <v/>
      </c>
      <c r="K483" s="16" t="str">
        <f>IF($A483="","",IF(SUMPRODUCT(--($A$2:$A$500=$A483))&gt;1,"Check ID",SUMPRODUCT(--(Defects!$B$2:$B$500=$A483),--(Defects!$E$2:$E$500&lt;&gt;"Closed"))))</f>
        <v/>
      </c>
      <c r="L483" s="15" t="str">
        <f>IF(COUNTA($A483:$I483)=0,"",IF($A483="","Check ID",IF(SUMPRODUCT(--($A$2:$A$500=$A483))&gt;1,"Duplicate ID",IF(OR($B483="",SUMPRODUCT(--(Processes!$A$2:$A$21=$B483))=0),"Check process",IF(NOT(ISNUMBER(E483)),"Check date",IF(E483&lt;&gt;INT(E483),"Check date",IF(NOT(OR(F483="Critical",F483="High",F483="Medium")),"Check inputs","OK")))))))</f>
        <v/>
      </c>
    </row>
    <row r="484" ht="26" customHeight="1" spans="1:12" x14ac:dyDescent="0.25">
      <c r="A484" s="12"/>
      <c r="B484" s="12"/>
      <c r="C484" s="13"/>
      <c r="D484" s="13"/>
      <c r="E484" s="14"/>
      <c r="F484" s="12"/>
      <c r="G484" s="12"/>
      <c r="H484" s="12"/>
      <c r="I484" s="12"/>
      <c r="J484" s="15" t="str">
        <f>IF($A484="","",IF(H484&lt;&gt;"",H484,IF(G484&lt;&gt;"",G484,"Not run")))</f>
        <v/>
      </c>
      <c r="K484" s="16" t="str">
        <f>IF($A484="","",IF(SUMPRODUCT(--($A$2:$A$500=$A484))&gt;1,"Check ID",SUMPRODUCT(--(Defects!$B$2:$B$500=$A484),--(Defects!$E$2:$E$500&lt;&gt;"Closed"))))</f>
        <v/>
      </c>
      <c r="L484" s="15" t="str">
        <f>IF(COUNTA($A484:$I484)=0,"",IF($A484="","Check ID",IF(SUMPRODUCT(--($A$2:$A$500=$A484))&gt;1,"Duplicate ID",IF(OR($B484="",SUMPRODUCT(--(Processes!$A$2:$A$21=$B484))=0),"Check process",IF(NOT(ISNUMBER(E484)),"Check date",IF(E484&lt;&gt;INT(E484),"Check date",IF(NOT(OR(F484="Critical",F484="High",F484="Medium")),"Check inputs","OK")))))))</f>
        <v/>
      </c>
    </row>
    <row r="485" ht="26" customHeight="1" spans="1:12" x14ac:dyDescent="0.25">
      <c r="A485" s="12"/>
      <c r="B485" s="12"/>
      <c r="C485" s="13"/>
      <c r="D485" s="13"/>
      <c r="E485" s="14"/>
      <c r="F485" s="12"/>
      <c r="G485" s="12"/>
      <c r="H485" s="12"/>
      <c r="I485" s="12"/>
      <c r="J485" s="15" t="str">
        <f>IF($A485="","",IF(H485&lt;&gt;"",H485,IF(G485&lt;&gt;"",G485,"Not run")))</f>
        <v/>
      </c>
      <c r="K485" s="16" t="str">
        <f>IF($A485="","",IF(SUMPRODUCT(--($A$2:$A$500=$A485))&gt;1,"Check ID",SUMPRODUCT(--(Defects!$B$2:$B$500=$A485),--(Defects!$E$2:$E$500&lt;&gt;"Closed"))))</f>
        <v/>
      </c>
      <c r="L485" s="15" t="str">
        <f>IF(COUNTA($A485:$I485)=0,"",IF($A485="","Check ID",IF(SUMPRODUCT(--($A$2:$A$500=$A485))&gt;1,"Duplicate ID",IF(OR($B485="",SUMPRODUCT(--(Processes!$A$2:$A$21=$B485))=0),"Check process",IF(NOT(ISNUMBER(E485)),"Check date",IF(E485&lt;&gt;INT(E485),"Check date",IF(NOT(OR(F485="Critical",F485="High",F485="Medium")),"Check inputs","OK")))))))</f>
        <v/>
      </c>
    </row>
    <row r="486" ht="26" customHeight="1" spans="1:12" x14ac:dyDescent="0.25">
      <c r="A486" s="12"/>
      <c r="B486" s="12"/>
      <c r="C486" s="13"/>
      <c r="D486" s="13"/>
      <c r="E486" s="14"/>
      <c r="F486" s="12"/>
      <c r="G486" s="12"/>
      <c r="H486" s="12"/>
      <c r="I486" s="12"/>
      <c r="J486" s="15" t="str">
        <f>IF($A486="","",IF(H486&lt;&gt;"",H486,IF(G486&lt;&gt;"",G486,"Not run")))</f>
        <v/>
      </c>
      <c r="K486" s="16" t="str">
        <f>IF($A486="","",IF(SUMPRODUCT(--($A$2:$A$500=$A486))&gt;1,"Check ID",SUMPRODUCT(--(Defects!$B$2:$B$500=$A486),--(Defects!$E$2:$E$500&lt;&gt;"Closed"))))</f>
        <v/>
      </c>
      <c r="L486" s="15" t="str">
        <f>IF(COUNTA($A486:$I486)=0,"",IF($A486="","Check ID",IF(SUMPRODUCT(--($A$2:$A$500=$A486))&gt;1,"Duplicate ID",IF(OR($B486="",SUMPRODUCT(--(Processes!$A$2:$A$21=$B486))=0),"Check process",IF(NOT(ISNUMBER(E486)),"Check date",IF(E486&lt;&gt;INT(E486),"Check date",IF(NOT(OR(F486="Critical",F486="High",F486="Medium")),"Check inputs","OK")))))))</f>
        <v/>
      </c>
    </row>
    <row r="487" ht="26" customHeight="1" spans="1:12" x14ac:dyDescent="0.25">
      <c r="A487" s="12"/>
      <c r="B487" s="12"/>
      <c r="C487" s="13"/>
      <c r="D487" s="13"/>
      <c r="E487" s="14"/>
      <c r="F487" s="12"/>
      <c r="G487" s="12"/>
      <c r="H487" s="12"/>
      <c r="I487" s="12"/>
      <c r="J487" s="15" t="str">
        <f>IF($A487="","",IF(H487&lt;&gt;"",H487,IF(G487&lt;&gt;"",G487,"Not run")))</f>
        <v/>
      </c>
      <c r="K487" s="16" t="str">
        <f>IF($A487="","",IF(SUMPRODUCT(--($A$2:$A$500=$A487))&gt;1,"Check ID",SUMPRODUCT(--(Defects!$B$2:$B$500=$A487),--(Defects!$E$2:$E$500&lt;&gt;"Closed"))))</f>
        <v/>
      </c>
      <c r="L487" s="15" t="str">
        <f>IF(COUNTA($A487:$I487)=0,"",IF($A487="","Check ID",IF(SUMPRODUCT(--($A$2:$A$500=$A487))&gt;1,"Duplicate ID",IF(OR($B487="",SUMPRODUCT(--(Processes!$A$2:$A$21=$B487))=0),"Check process",IF(NOT(ISNUMBER(E487)),"Check date",IF(E487&lt;&gt;INT(E487),"Check date",IF(NOT(OR(F487="Critical",F487="High",F487="Medium")),"Check inputs","OK")))))))</f>
        <v/>
      </c>
    </row>
    <row r="488" ht="26" customHeight="1" spans="1:12" x14ac:dyDescent="0.25">
      <c r="A488" s="12"/>
      <c r="B488" s="12"/>
      <c r="C488" s="13"/>
      <c r="D488" s="13"/>
      <c r="E488" s="14"/>
      <c r="F488" s="12"/>
      <c r="G488" s="12"/>
      <c r="H488" s="12"/>
      <c r="I488" s="12"/>
      <c r="J488" s="15" t="str">
        <f>IF($A488="","",IF(H488&lt;&gt;"",H488,IF(G488&lt;&gt;"",G488,"Not run")))</f>
        <v/>
      </c>
      <c r="K488" s="16" t="str">
        <f>IF($A488="","",IF(SUMPRODUCT(--($A$2:$A$500=$A488))&gt;1,"Check ID",SUMPRODUCT(--(Defects!$B$2:$B$500=$A488),--(Defects!$E$2:$E$500&lt;&gt;"Closed"))))</f>
        <v/>
      </c>
      <c r="L488" s="15" t="str">
        <f>IF(COUNTA($A488:$I488)=0,"",IF($A488="","Check ID",IF(SUMPRODUCT(--($A$2:$A$500=$A488))&gt;1,"Duplicate ID",IF(OR($B488="",SUMPRODUCT(--(Processes!$A$2:$A$21=$B488))=0),"Check process",IF(NOT(ISNUMBER(E488)),"Check date",IF(E488&lt;&gt;INT(E488),"Check date",IF(NOT(OR(F488="Critical",F488="High",F488="Medium")),"Check inputs","OK")))))))</f>
        <v/>
      </c>
    </row>
    <row r="489" ht="26" customHeight="1" spans="1:12" x14ac:dyDescent="0.25">
      <c r="A489" s="12"/>
      <c r="B489" s="12"/>
      <c r="C489" s="13"/>
      <c r="D489" s="13"/>
      <c r="E489" s="14"/>
      <c r="F489" s="12"/>
      <c r="G489" s="12"/>
      <c r="H489" s="12"/>
      <c r="I489" s="12"/>
      <c r="J489" s="15" t="str">
        <f>IF($A489="","",IF(H489&lt;&gt;"",H489,IF(G489&lt;&gt;"",G489,"Not run")))</f>
        <v/>
      </c>
      <c r="K489" s="16" t="str">
        <f>IF($A489="","",IF(SUMPRODUCT(--($A$2:$A$500=$A489))&gt;1,"Check ID",SUMPRODUCT(--(Defects!$B$2:$B$500=$A489),--(Defects!$E$2:$E$500&lt;&gt;"Closed"))))</f>
        <v/>
      </c>
      <c r="L489" s="15" t="str">
        <f>IF(COUNTA($A489:$I489)=0,"",IF($A489="","Check ID",IF(SUMPRODUCT(--($A$2:$A$500=$A489))&gt;1,"Duplicate ID",IF(OR($B489="",SUMPRODUCT(--(Processes!$A$2:$A$21=$B489))=0),"Check process",IF(NOT(ISNUMBER(E489)),"Check date",IF(E489&lt;&gt;INT(E489),"Check date",IF(NOT(OR(F489="Critical",F489="High",F489="Medium")),"Check inputs","OK")))))))</f>
        <v/>
      </c>
    </row>
    <row r="490" ht="26" customHeight="1" spans="1:12" x14ac:dyDescent="0.25">
      <c r="A490" s="12"/>
      <c r="B490" s="12"/>
      <c r="C490" s="13"/>
      <c r="D490" s="13"/>
      <c r="E490" s="14"/>
      <c r="F490" s="12"/>
      <c r="G490" s="12"/>
      <c r="H490" s="12"/>
      <c r="I490" s="12"/>
      <c r="J490" s="15" t="str">
        <f>IF($A490="","",IF(H490&lt;&gt;"",H490,IF(G490&lt;&gt;"",G490,"Not run")))</f>
        <v/>
      </c>
      <c r="K490" s="16" t="str">
        <f>IF($A490="","",IF(SUMPRODUCT(--($A$2:$A$500=$A490))&gt;1,"Check ID",SUMPRODUCT(--(Defects!$B$2:$B$500=$A490),--(Defects!$E$2:$E$500&lt;&gt;"Closed"))))</f>
        <v/>
      </c>
      <c r="L490" s="15" t="str">
        <f>IF(COUNTA($A490:$I490)=0,"",IF($A490="","Check ID",IF(SUMPRODUCT(--($A$2:$A$500=$A490))&gt;1,"Duplicate ID",IF(OR($B490="",SUMPRODUCT(--(Processes!$A$2:$A$21=$B490))=0),"Check process",IF(NOT(ISNUMBER(E490)),"Check date",IF(E490&lt;&gt;INT(E490),"Check date",IF(NOT(OR(F490="Critical",F490="High",F490="Medium")),"Check inputs","OK")))))))</f>
        <v/>
      </c>
    </row>
    <row r="491" ht="26" customHeight="1" spans="1:12" x14ac:dyDescent="0.25">
      <c r="A491" s="12"/>
      <c r="B491" s="12"/>
      <c r="C491" s="13"/>
      <c r="D491" s="13"/>
      <c r="E491" s="14"/>
      <c r="F491" s="12"/>
      <c r="G491" s="12"/>
      <c r="H491" s="12"/>
      <c r="I491" s="12"/>
      <c r="J491" s="15" t="str">
        <f>IF($A491="","",IF(H491&lt;&gt;"",H491,IF(G491&lt;&gt;"",G491,"Not run")))</f>
        <v/>
      </c>
      <c r="K491" s="16" t="str">
        <f>IF($A491="","",IF(SUMPRODUCT(--($A$2:$A$500=$A491))&gt;1,"Check ID",SUMPRODUCT(--(Defects!$B$2:$B$500=$A491),--(Defects!$E$2:$E$500&lt;&gt;"Closed"))))</f>
        <v/>
      </c>
      <c r="L491" s="15" t="str">
        <f>IF(COUNTA($A491:$I491)=0,"",IF($A491="","Check ID",IF(SUMPRODUCT(--($A$2:$A$500=$A491))&gt;1,"Duplicate ID",IF(OR($B491="",SUMPRODUCT(--(Processes!$A$2:$A$21=$B491))=0),"Check process",IF(NOT(ISNUMBER(E491)),"Check date",IF(E491&lt;&gt;INT(E491),"Check date",IF(NOT(OR(F491="Critical",F491="High",F491="Medium")),"Check inputs","OK")))))))</f>
        <v/>
      </c>
    </row>
    <row r="492" ht="26" customHeight="1" spans="1:12" x14ac:dyDescent="0.25">
      <c r="A492" s="12"/>
      <c r="B492" s="12"/>
      <c r="C492" s="13"/>
      <c r="D492" s="13"/>
      <c r="E492" s="14"/>
      <c r="F492" s="12"/>
      <c r="G492" s="12"/>
      <c r="H492" s="12"/>
      <c r="I492" s="12"/>
      <c r="J492" s="15" t="str">
        <f>IF($A492="","",IF(H492&lt;&gt;"",H492,IF(G492&lt;&gt;"",G492,"Not run")))</f>
        <v/>
      </c>
      <c r="K492" s="16" t="str">
        <f>IF($A492="","",IF(SUMPRODUCT(--($A$2:$A$500=$A492))&gt;1,"Check ID",SUMPRODUCT(--(Defects!$B$2:$B$500=$A492),--(Defects!$E$2:$E$500&lt;&gt;"Closed"))))</f>
        <v/>
      </c>
      <c r="L492" s="15" t="str">
        <f>IF(COUNTA($A492:$I492)=0,"",IF($A492="","Check ID",IF(SUMPRODUCT(--($A$2:$A$500=$A492))&gt;1,"Duplicate ID",IF(OR($B492="",SUMPRODUCT(--(Processes!$A$2:$A$21=$B492))=0),"Check process",IF(NOT(ISNUMBER(E492)),"Check date",IF(E492&lt;&gt;INT(E492),"Check date",IF(NOT(OR(F492="Critical",F492="High",F492="Medium")),"Check inputs","OK")))))))</f>
        <v/>
      </c>
    </row>
    <row r="493" ht="26" customHeight="1" spans="1:12" x14ac:dyDescent="0.25">
      <c r="A493" s="12"/>
      <c r="B493" s="12"/>
      <c r="C493" s="13"/>
      <c r="D493" s="13"/>
      <c r="E493" s="14"/>
      <c r="F493" s="12"/>
      <c r="G493" s="12"/>
      <c r="H493" s="12"/>
      <c r="I493" s="12"/>
      <c r="J493" s="15" t="str">
        <f>IF($A493="","",IF(H493&lt;&gt;"",H493,IF(G493&lt;&gt;"",G493,"Not run")))</f>
        <v/>
      </c>
      <c r="K493" s="16" t="str">
        <f>IF($A493="","",IF(SUMPRODUCT(--($A$2:$A$500=$A493))&gt;1,"Check ID",SUMPRODUCT(--(Defects!$B$2:$B$500=$A493),--(Defects!$E$2:$E$500&lt;&gt;"Closed"))))</f>
        <v/>
      </c>
      <c r="L493" s="15" t="str">
        <f>IF(COUNTA($A493:$I493)=0,"",IF($A493="","Check ID",IF(SUMPRODUCT(--($A$2:$A$500=$A493))&gt;1,"Duplicate ID",IF(OR($B493="",SUMPRODUCT(--(Processes!$A$2:$A$21=$B493))=0),"Check process",IF(NOT(ISNUMBER(E493)),"Check date",IF(E493&lt;&gt;INT(E493),"Check date",IF(NOT(OR(F493="Critical",F493="High",F493="Medium")),"Check inputs","OK")))))))</f>
        <v/>
      </c>
    </row>
    <row r="494" ht="26" customHeight="1" spans="1:12" x14ac:dyDescent="0.25">
      <c r="A494" s="12"/>
      <c r="B494" s="12"/>
      <c r="C494" s="13"/>
      <c r="D494" s="13"/>
      <c r="E494" s="14"/>
      <c r="F494" s="12"/>
      <c r="G494" s="12"/>
      <c r="H494" s="12"/>
      <c r="I494" s="12"/>
      <c r="J494" s="15" t="str">
        <f>IF($A494="","",IF(H494&lt;&gt;"",H494,IF(G494&lt;&gt;"",G494,"Not run")))</f>
        <v/>
      </c>
      <c r="K494" s="16" t="str">
        <f>IF($A494="","",IF(SUMPRODUCT(--($A$2:$A$500=$A494))&gt;1,"Check ID",SUMPRODUCT(--(Defects!$B$2:$B$500=$A494),--(Defects!$E$2:$E$500&lt;&gt;"Closed"))))</f>
        <v/>
      </c>
      <c r="L494" s="15" t="str">
        <f>IF(COUNTA($A494:$I494)=0,"",IF($A494="","Check ID",IF(SUMPRODUCT(--($A$2:$A$500=$A494))&gt;1,"Duplicate ID",IF(OR($B494="",SUMPRODUCT(--(Processes!$A$2:$A$21=$B494))=0),"Check process",IF(NOT(ISNUMBER(E494)),"Check date",IF(E494&lt;&gt;INT(E494),"Check date",IF(NOT(OR(F494="Critical",F494="High",F494="Medium")),"Check inputs","OK")))))))</f>
        <v/>
      </c>
    </row>
    <row r="495" ht="26" customHeight="1" spans="1:12" x14ac:dyDescent="0.25">
      <c r="A495" s="12"/>
      <c r="B495" s="12"/>
      <c r="C495" s="13"/>
      <c r="D495" s="13"/>
      <c r="E495" s="14"/>
      <c r="F495" s="12"/>
      <c r="G495" s="12"/>
      <c r="H495" s="12"/>
      <c r="I495" s="12"/>
      <c r="J495" s="15" t="str">
        <f>IF($A495="","",IF(H495&lt;&gt;"",H495,IF(G495&lt;&gt;"",G495,"Not run")))</f>
        <v/>
      </c>
      <c r="K495" s="16" t="str">
        <f>IF($A495="","",IF(SUMPRODUCT(--($A$2:$A$500=$A495))&gt;1,"Check ID",SUMPRODUCT(--(Defects!$B$2:$B$500=$A495),--(Defects!$E$2:$E$500&lt;&gt;"Closed"))))</f>
        <v/>
      </c>
      <c r="L495" s="15" t="str">
        <f>IF(COUNTA($A495:$I495)=0,"",IF($A495="","Check ID",IF(SUMPRODUCT(--($A$2:$A$500=$A495))&gt;1,"Duplicate ID",IF(OR($B495="",SUMPRODUCT(--(Processes!$A$2:$A$21=$B495))=0),"Check process",IF(NOT(ISNUMBER(E495)),"Check date",IF(E495&lt;&gt;INT(E495),"Check date",IF(NOT(OR(F495="Critical",F495="High",F495="Medium")),"Check inputs","OK")))))))</f>
        <v/>
      </c>
    </row>
    <row r="496" ht="26" customHeight="1" spans="1:12" x14ac:dyDescent="0.25">
      <c r="A496" s="12"/>
      <c r="B496" s="12"/>
      <c r="C496" s="13"/>
      <c r="D496" s="13"/>
      <c r="E496" s="14"/>
      <c r="F496" s="12"/>
      <c r="G496" s="12"/>
      <c r="H496" s="12"/>
      <c r="I496" s="12"/>
      <c r="J496" s="15" t="str">
        <f>IF($A496="","",IF(H496&lt;&gt;"",H496,IF(G496&lt;&gt;"",G496,"Not run")))</f>
        <v/>
      </c>
      <c r="K496" s="16" t="str">
        <f>IF($A496="","",IF(SUMPRODUCT(--($A$2:$A$500=$A496))&gt;1,"Check ID",SUMPRODUCT(--(Defects!$B$2:$B$500=$A496),--(Defects!$E$2:$E$500&lt;&gt;"Closed"))))</f>
        <v/>
      </c>
      <c r="L496" s="15" t="str">
        <f>IF(COUNTA($A496:$I496)=0,"",IF($A496="","Check ID",IF(SUMPRODUCT(--($A$2:$A$500=$A496))&gt;1,"Duplicate ID",IF(OR($B496="",SUMPRODUCT(--(Processes!$A$2:$A$21=$B496))=0),"Check process",IF(NOT(ISNUMBER(E496)),"Check date",IF(E496&lt;&gt;INT(E496),"Check date",IF(NOT(OR(F496="Critical",F496="High",F496="Medium")),"Check inputs","OK")))))))</f>
        <v/>
      </c>
    </row>
    <row r="497" ht="26" customHeight="1" spans="1:12" x14ac:dyDescent="0.25">
      <c r="A497" s="12"/>
      <c r="B497" s="12"/>
      <c r="C497" s="13"/>
      <c r="D497" s="13"/>
      <c r="E497" s="14"/>
      <c r="F497" s="12"/>
      <c r="G497" s="12"/>
      <c r="H497" s="12"/>
      <c r="I497" s="12"/>
      <c r="J497" s="15" t="str">
        <f>IF($A497="","",IF(H497&lt;&gt;"",H497,IF(G497&lt;&gt;"",G497,"Not run")))</f>
        <v/>
      </c>
      <c r="K497" s="16" t="str">
        <f>IF($A497="","",IF(SUMPRODUCT(--($A$2:$A$500=$A497))&gt;1,"Check ID",SUMPRODUCT(--(Defects!$B$2:$B$500=$A497),--(Defects!$E$2:$E$500&lt;&gt;"Closed"))))</f>
        <v/>
      </c>
      <c r="L497" s="15" t="str">
        <f>IF(COUNTA($A497:$I497)=0,"",IF($A497="","Check ID",IF(SUMPRODUCT(--($A$2:$A$500=$A497))&gt;1,"Duplicate ID",IF(OR($B497="",SUMPRODUCT(--(Processes!$A$2:$A$21=$B497))=0),"Check process",IF(NOT(ISNUMBER(E497)),"Check date",IF(E497&lt;&gt;INT(E497),"Check date",IF(NOT(OR(F497="Critical",F497="High",F497="Medium")),"Check inputs","OK")))))))</f>
        <v/>
      </c>
    </row>
    <row r="498" ht="26" customHeight="1" spans="1:12" x14ac:dyDescent="0.25">
      <c r="A498" s="12"/>
      <c r="B498" s="12"/>
      <c r="C498" s="13"/>
      <c r="D498" s="13"/>
      <c r="E498" s="14"/>
      <c r="F498" s="12"/>
      <c r="G498" s="12"/>
      <c r="H498" s="12"/>
      <c r="I498" s="12"/>
      <c r="J498" s="15" t="str">
        <f>IF($A498="","",IF(H498&lt;&gt;"",H498,IF(G498&lt;&gt;"",G498,"Not run")))</f>
        <v/>
      </c>
      <c r="K498" s="16" t="str">
        <f>IF($A498="","",IF(SUMPRODUCT(--($A$2:$A$500=$A498))&gt;1,"Check ID",SUMPRODUCT(--(Defects!$B$2:$B$500=$A498),--(Defects!$E$2:$E$500&lt;&gt;"Closed"))))</f>
        <v/>
      </c>
      <c r="L498" s="15" t="str">
        <f>IF(COUNTA($A498:$I498)=0,"",IF($A498="","Check ID",IF(SUMPRODUCT(--($A$2:$A$500=$A498))&gt;1,"Duplicate ID",IF(OR($B498="",SUMPRODUCT(--(Processes!$A$2:$A$21=$B498))=0),"Check process",IF(NOT(ISNUMBER(E498)),"Check date",IF(E498&lt;&gt;INT(E498),"Check date",IF(NOT(OR(F498="Critical",F498="High",F498="Medium")),"Check inputs","OK")))))))</f>
        <v/>
      </c>
    </row>
    <row r="499" ht="26" customHeight="1" spans="1:12" x14ac:dyDescent="0.25">
      <c r="A499" s="12"/>
      <c r="B499" s="12"/>
      <c r="C499" s="13"/>
      <c r="D499" s="13"/>
      <c r="E499" s="14"/>
      <c r="F499" s="12"/>
      <c r="G499" s="12"/>
      <c r="H499" s="12"/>
      <c r="I499" s="12"/>
      <c r="J499" s="15" t="str">
        <f>IF($A499="","",IF(H499&lt;&gt;"",H499,IF(G499&lt;&gt;"",G499,"Not run")))</f>
        <v/>
      </c>
      <c r="K499" s="16" t="str">
        <f>IF($A499="","",IF(SUMPRODUCT(--($A$2:$A$500=$A499))&gt;1,"Check ID",SUMPRODUCT(--(Defects!$B$2:$B$500=$A499),--(Defects!$E$2:$E$500&lt;&gt;"Closed"))))</f>
        <v/>
      </c>
      <c r="L499" s="15" t="str">
        <f>IF(COUNTA($A499:$I499)=0,"",IF($A499="","Check ID",IF(SUMPRODUCT(--($A$2:$A$500=$A499))&gt;1,"Duplicate ID",IF(OR($B499="",SUMPRODUCT(--(Processes!$A$2:$A$21=$B499))=0),"Check process",IF(NOT(ISNUMBER(E499)),"Check date",IF(E499&lt;&gt;INT(E499),"Check date",IF(NOT(OR(F499="Critical",F499="High",F499="Medium")),"Check inputs","OK")))))))</f>
        <v/>
      </c>
    </row>
    <row r="500" ht="26" customHeight="1" spans="1:12" x14ac:dyDescent="0.25">
      <c r="A500" s="12"/>
      <c r="B500" s="12"/>
      <c r="C500" s="13"/>
      <c r="D500" s="13"/>
      <c r="E500" s="14"/>
      <c r="F500" s="12"/>
      <c r="G500" s="12"/>
      <c r="H500" s="12"/>
      <c r="I500" s="12"/>
      <c r="J500" s="15" t="str">
        <f>IF($A500="","",IF(H500&lt;&gt;"",H500,IF(G500&lt;&gt;"",G500,"Not run")))</f>
        <v/>
      </c>
      <c r="K500" s="16" t="str">
        <f>IF($A500="","",IF(SUMPRODUCT(--($A$2:$A$500=$A500))&gt;1,"Check ID",SUMPRODUCT(--(Defects!$B$2:$B$500=$A500),--(Defects!$E$2:$E$500&lt;&gt;"Closed"))))</f>
        <v/>
      </c>
      <c r="L500" s="15" t="str">
        <f>IF(COUNTA($A500:$I500)=0,"",IF($A500="","Check ID",IF(SUMPRODUCT(--($A$2:$A$500=$A500))&gt;1,"Duplicate ID",IF(OR($B500="",SUMPRODUCT(--(Processes!$A$2:$A$21=$B500))=0),"Check process",IF(NOT(ISNUMBER(E500)),"Check date",IF(E500&lt;&gt;INT(E500),"Check date",IF(NOT(OR(F500="Critical",F500="High",F500="Medium")),"Check inputs","OK")))))))</f>
        <v/>
      </c>
    </row>
  </sheetData>
  <conditionalFormatting sqref="J2:J500">
    <cfRule type="expression" dxfId="0" priority="1">
      <formula>$J2="Pass"</formula>
    </cfRule>
    <cfRule type="expression" dxfId="1" priority="2">
      <formula>$J2="Fail"</formula>
    </cfRule>
    <cfRule type="expression" dxfId="2" priority="3">
      <formula>$J2="Blocked"</formula>
    </cfRule>
  </conditionalFormatting>
  <conditionalFormatting sqref="L2:L500">
    <cfRule type="expression" dxfId="3" priority="40">
      <formula>$L2="Check date"</formula>
    </cfRule>
    <cfRule type="expression" dxfId="4" priority="41">
      <formula>$L2="Check ID"</formula>
    </cfRule>
    <cfRule type="expression" dxfId="5" priority="42">
      <formula>$L2="Duplicate ID"</formula>
    </cfRule>
    <cfRule type="expression" dxfId="6" priority="43">
      <formula>$L2="Check process"</formula>
    </cfRule>
    <cfRule type="expression" dxfId="7" priority="44">
      <formula>$L2="Check inputs"</formula>
    </cfRule>
  </conditionalFormatting>
  <dataValidations count="1002">
    <dataValidation type="custom" allowBlank="1" showErrorMessage="1" errorTitle="Duplicate ID" error="Each Scenario ID must be unique." sqref="A10">
      <formula1>SUMPRODUCT(--($A$2:$A$500=A10))=1</formula1>
    </dataValidation>
    <dataValidation type="custom" allowBlank="1" showErrorMessage="1" errorTitle="Duplicate ID" error="Each Scenario ID must be unique." sqref="A100">
      <formula1>SUMPRODUCT(--($A$2:$A$500=A100))=1</formula1>
    </dataValidation>
    <dataValidation type="custom" allowBlank="1" showErrorMessage="1" errorTitle="Duplicate ID" error="Each Scenario ID must be unique." sqref="A101">
      <formula1>SUMPRODUCT(--($A$2:$A$500=A101))=1</formula1>
    </dataValidation>
    <dataValidation type="custom" allowBlank="1" showErrorMessage="1" errorTitle="Duplicate ID" error="Each Scenario ID must be unique." sqref="A102">
      <formula1>SUMPRODUCT(--($A$2:$A$500=A102))=1</formula1>
    </dataValidation>
    <dataValidation type="custom" allowBlank="1" showErrorMessage="1" errorTitle="Duplicate ID" error="Each Scenario ID must be unique." sqref="A103">
      <formula1>SUMPRODUCT(--($A$2:$A$500=A103))=1</formula1>
    </dataValidation>
    <dataValidation type="custom" allowBlank="1" showErrorMessage="1" errorTitle="Duplicate ID" error="Each Scenario ID must be unique." sqref="A104">
      <formula1>SUMPRODUCT(--($A$2:$A$500=A104))=1</formula1>
    </dataValidation>
    <dataValidation type="custom" allowBlank="1" showErrorMessage="1" errorTitle="Duplicate ID" error="Each Scenario ID must be unique." sqref="A105">
      <formula1>SUMPRODUCT(--($A$2:$A$500=A105))=1</formula1>
    </dataValidation>
    <dataValidation type="custom" allowBlank="1" showErrorMessage="1" errorTitle="Duplicate ID" error="Each Scenario ID must be unique." sqref="A106">
      <formula1>SUMPRODUCT(--($A$2:$A$500=A106))=1</formula1>
    </dataValidation>
    <dataValidation type="custom" allowBlank="1" showErrorMessage="1" errorTitle="Duplicate ID" error="Each Scenario ID must be unique." sqref="A107">
      <formula1>SUMPRODUCT(--($A$2:$A$500=A107))=1</formula1>
    </dataValidation>
    <dataValidation type="custom" allowBlank="1" showErrorMessage="1" errorTitle="Duplicate ID" error="Each Scenario ID must be unique." sqref="A108">
      <formula1>SUMPRODUCT(--($A$2:$A$500=A108))=1</formula1>
    </dataValidation>
    <dataValidation type="custom" allowBlank="1" showErrorMessage="1" errorTitle="Duplicate ID" error="Each Scenario ID must be unique." sqref="A109">
      <formula1>SUMPRODUCT(--($A$2:$A$500=A109))=1</formula1>
    </dataValidation>
    <dataValidation type="custom" allowBlank="1" showErrorMessage="1" errorTitle="Duplicate ID" error="Each Scenario ID must be unique." sqref="A11">
      <formula1>SUMPRODUCT(--($A$2:$A$500=A11))=1</formula1>
    </dataValidation>
    <dataValidation type="custom" allowBlank="1" showErrorMessage="1" errorTitle="Duplicate ID" error="Each Scenario ID must be unique." sqref="A110">
      <formula1>SUMPRODUCT(--($A$2:$A$500=A110))=1</formula1>
    </dataValidation>
    <dataValidation type="custom" allowBlank="1" showErrorMessage="1" errorTitle="Duplicate ID" error="Each Scenario ID must be unique." sqref="A111">
      <formula1>SUMPRODUCT(--($A$2:$A$500=A111))=1</formula1>
    </dataValidation>
    <dataValidation type="custom" allowBlank="1" showErrorMessage="1" errorTitle="Duplicate ID" error="Each Scenario ID must be unique." sqref="A112">
      <formula1>SUMPRODUCT(--($A$2:$A$500=A112))=1</formula1>
    </dataValidation>
    <dataValidation type="custom" allowBlank="1" showErrorMessage="1" errorTitle="Duplicate ID" error="Each Scenario ID must be unique." sqref="A113">
      <formula1>SUMPRODUCT(--($A$2:$A$500=A113))=1</formula1>
    </dataValidation>
    <dataValidation type="custom" allowBlank="1" showErrorMessage="1" errorTitle="Duplicate ID" error="Each Scenario ID must be unique." sqref="A114">
      <formula1>SUMPRODUCT(--($A$2:$A$500=A114))=1</formula1>
    </dataValidation>
    <dataValidation type="custom" allowBlank="1" showErrorMessage="1" errorTitle="Duplicate ID" error="Each Scenario ID must be unique." sqref="A115">
      <formula1>SUMPRODUCT(--($A$2:$A$500=A115))=1</formula1>
    </dataValidation>
    <dataValidation type="custom" allowBlank="1" showErrorMessage="1" errorTitle="Duplicate ID" error="Each Scenario ID must be unique." sqref="A116">
      <formula1>SUMPRODUCT(--($A$2:$A$500=A116))=1</formula1>
    </dataValidation>
    <dataValidation type="custom" allowBlank="1" showErrorMessage="1" errorTitle="Duplicate ID" error="Each Scenario ID must be unique." sqref="A117">
      <formula1>SUMPRODUCT(--($A$2:$A$500=A117))=1</formula1>
    </dataValidation>
    <dataValidation type="custom" allowBlank="1" showErrorMessage="1" errorTitle="Duplicate ID" error="Each Scenario ID must be unique." sqref="A118">
      <formula1>SUMPRODUCT(--($A$2:$A$500=A118))=1</formula1>
    </dataValidation>
    <dataValidation type="custom" allowBlank="1" showErrorMessage="1" errorTitle="Duplicate ID" error="Each Scenario ID must be unique." sqref="A119">
      <formula1>SUMPRODUCT(--($A$2:$A$500=A119))=1</formula1>
    </dataValidation>
    <dataValidation type="custom" allowBlank="1" showErrorMessage="1" errorTitle="Duplicate ID" error="Each Scenario ID must be unique." sqref="A12">
      <formula1>SUMPRODUCT(--($A$2:$A$500=A12))=1</formula1>
    </dataValidation>
    <dataValidation type="custom" allowBlank="1" showErrorMessage="1" errorTitle="Duplicate ID" error="Each Scenario ID must be unique." sqref="A120">
      <formula1>SUMPRODUCT(--($A$2:$A$500=A120))=1</formula1>
    </dataValidation>
    <dataValidation type="custom" allowBlank="1" showErrorMessage="1" errorTitle="Duplicate ID" error="Each Scenario ID must be unique." sqref="A121">
      <formula1>SUMPRODUCT(--($A$2:$A$500=A121))=1</formula1>
    </dataValidation>
    <dataValidation type="custom" allowBlank="1" showErrorMessage="1" errorTitle="Duplicate ID" error="Each Scenario ID must be unique." sqref="A122">
      <formula1>SUMPRODUCT(--($A$2:$A$500=A122))=1</formula1>
    </dataValidation>
    <dataValidation type="custom" allowBlank="1" showErrorMessage="1" errorTitle="Duplicate ID" error="Each Scenario ID must be unique." sqref="A123">
      <formula1>SUMPRODUCT(--($A$2:$A$500=A123))=1</formula1>
    </dataValidation>
    <dataValidation type="custom" allowBlank="1" showErrorMessage="1" errorTitle="Duplicate ID" error="Each Scenario ID must be unique." sqref="A124">
      <formula1>SUMPRODUCT(--($A$2:$A$500=A124))=1</formula1>
    </dataValidation>
    <dataValidation type="custom" allowBlank="1" showErrorMessage="1" errorTitle="Duplicate ID" error="Each Scenario ID must be unique." sqref="A125">
      <formula1>SUMPRODUCT(--($A$2:$A$500=A125))=1</formula1>
    </dataValidation>
    <dataValidation type="custom" allowBlank="1" showErrorMessage="1" errorTitle="Duplicate ID" error="Each Scenario ID must be unique." sqref="A126">
      <formula1>SUMPRODUCT(--($A$2:$A$500=A126))=1</formula1>
    </dataValidation>
    <dataValidation type="custom" allowBlank="1" showErrorMessage="1" errorTitle="Duplicate ID" error="Each Scenario ID must be unique." sqref="A127">
      <formula1>SUMPRODUCT(--($A$2:$A$500=A127))=1</formula1>
    </dataValidation>
    <dataValidation type="custom" allowBlank="1" showErrorMessage="1" errorTitle="Duplicate ID" error="Each Scenario ID must be unique." sqref="A128">
      <formula1>SUMPRODUCT(--($A$2:$A$500=A128))=1</formula1>
    </dataValidation>
    <dataValidation type="custom" allowBlank="1" showErrorMessage="1" errorTitle="Duplicate ID" error="Each Scenario ID must be unique." sqref="A129">
      <formula1>SUMPRODUCT(--($A$2:$A$500=A129))=1</formula1>
    </dataValidation>
    <dataValidation type="custom" allowBlank="1" showErrorMessage="1" errorTitle="Duplicate ID" error="Each Scenario ID must be unique." sqref="A13">
      <formula1>SUMPRODUCT(--($A$2:$A$500=A13))=1</formula1>
    </dataValidation>
    <dataValidation type="custom" allowBlank="1" showErrorMessage="1" errorTitle="Duplicate ID" error="Each Scenario ID must be unique." sqref="A130">
      <formula1>SUMPRODUCT(--($A$2:$A$500=A130))=1</formula1>
    </dataValidation>
    <dataValidation type="custom" allowBlank="1" showErrorMessage="1" errorTitle="Duplicate ID" error="Each Scenario ID must be unique." sqref="A131">
      <formula1>SUMPRODUCT(--($A$2:$A$500=A131))=1</formula1>
    </dataValidation>
    <dataValidation type="custom" allowBlank="1" showErrorMessage="1" errorTitle="Duplicate ID" error="Each Scenario ID must be unique." sqref="A132">
      <formula1>SUMPRODUCT(--($A$2:$A$500=A132))=1</formula1>
    </dataValidation>
    <dataValidation type="custom" allowBlank="1" showErrorMessage="1" errorTitle="Duplicate ID" error="Each Scenario ID must be unique." sqref="A133">
      <formula1>SUMPRODUCT(--($A$2:$A$500=A133))=1</formula1>
    </dataValidation>
    <dataValidation type="custom" allowBlank="1" showErrorMessage="1" errorTitle="Duplicate ID" error="Each Scenario ID must be unique." sqref="A134">
      <formula1>SUMPRODUCT(--($A$2:$A$500=A134))=1</formula1>
    </dataValidation>
    <dataValidation type="custom" allowBlank="1" showErrorMessage="1" errorTitle="Duplicate ID" error="Each Scenario ID must be unique." sqref="A135">
      <formula1>SUMPRODUCT(--($A$2:$A$500=A135))=1</formula1>
    </dataValidation>
    <dataValidation type="custom" allowBlank="1" showErrorMessage="1" errorTitle="Duplicate ID" error="Each Scenario ID must be unique." sqref="A136">
      <formula1>SUMPRODUCT(--($A$2:$A$500=A136))=1</formula1>
    </dataValidation>
    <dataValidation type="custom" allowBlank="1" showErrorMessage="1" errorTitle="Duplicate ID" error="Each Scenario ID must be unique." sqref="A137">
      <formula1>SUMPRODUCT(--($A$2:$A$500=A137))=1</formula1>
    </dataValidation>
    <dataValidation type="custom" allowBlank="1" showErrorMessage="1" errorTitle="Duplicate ID" error="Each Scenario ID must be unique." sqref="A138">
      <formula1>SUMPRODUCT(--($A$2:$A$500=A138))=1</formula1>
    </dataValidation>
    <dataValidation type="custom" allowBlank="1" showErrorMessage="1" errorTitle="Duplicate ID" error="Each Scenario ID must be unique." sqref="A139">
      <formula1>SUMPRODUCT(--($A$2:$A$500=A139))=1</formula1>
    </dataValidation>
    <dataValidation type="custom" allowBlank="1" showErrorMessage="1" errorTitle="Duplicate ID" error="Each Scenario ID must be unique." sqref="A14">
      <formula1>SUMPRODUCT(--($A$2:$A$500=A14))=1</formula1>
    </dataValidation>
    <dataValidation type="custom" allowBlank="1" showErrorMessage="1" errorTitle="Duplicate ID" error="Each Scenario ID must be unique." sqref="A140">
      <formula1>SUMPRODUCT(--($A$2:$A$500=A140))=1</formula1>
    </dataValidation>
    <dataValidation type="custom" allowBlank="1" showErrorMessage="1" errorTitle="Duplicate ID" error="Each Scenario ID must be unique." sqref="A141">
      <formula1>SUMPRODUCT(--($A$2:$A$500=A141))=1</formula1>
    </dataValidation>
    <dataValidation type="custom" allowBlank="1" showErrorMessage="1" errorTitle="Duplicate ID" error="Each Scenario ID must be unique." sqref="A142">
      <formula1>SUMPRODUCT(--($A$2:$A$500=A142))=1</formula1>
    </dataValidation>
    <dataValidation type="custom" allowBlank="1" showErrorMessage="1" errorTitle="Duplicate ID" error="Each Scenario ID must be unique." sqref="A143">
      <formula1>SUMPRODUCT(--($A$2:$A$500=A143))=1</formula1>
    </dataValidation>
    <dataValidation type="custom" allowBlank="1" showErrorMessage="1" errorTitle="Duplicate ID" error="Each Scenario ID must be unique." sqref="A144">
      <formula1>SUMPRODUCT(--($A$2:$A$500=A144))=1</formula1>
    </dataValidation>
    <dataValidation type="custom" allowBlank="1" showErrorMessage="1" errorTitle="Duplicate ID" error="Each Scenario ID must be unique." sqref="A145">
      <formula1>SUMPRODUCT(--($A$2:$A$500=A145))=1</formula1>
    </dataValidation>
    <dataValidation type="custom" allowBlank="1" showErrorMessage="1" errorTitle="Duplicate ID" error="Each Scenario ID must be unique." sqref="A146">
      <formula1>SUMPRODUCT(--($A$2:$A$500=A146))=1</formula1>
    </dataValidation>
    <dataValidation type="custom" allowBlank="1" showErrorMessage="1" errorTitle="Duplicate ID" error="Each Scenario ID must be unique." sqref="A147">
      <formula1>SUMPRODUCT(--($A$2:$A$500=A147))=1</formula1>
    </dataValidation>
    <dataValidation type="custom" allowBlank="1" showErrorMessage="1" errorTitle="Duplicate ID" error="Each Scenario ID must be unique." sqref="A148">
      <formula1>SUMPRODUCT(--($A$2:$A$500=A148))=1</formula1>
    </dataValidation>
    <dataValidation type="custom" allowBlank="1" showErrorMessage="1" errorTitle="Duplicate ID" error="Each Scenario ID must be unique." sqref="A149">
      <formula1>SUMPRODUCT(--($A$2:$A$500=A149))=1</formula1>
    </dataValidation>
    <dataValidation type="custom" allowBlank="1" showErrorMessage="1" errorTitle="Duplicate ID" error="Each Scenario ID must be unique." sqref="A15">
      <formula1>SUMPRODUCT(--($A$2:$A$500=A15))=1</formula1>
    </dataValidation>
    <dataValidation type="custom" allowBlank="1" showErrorMessage="1" errorTitle="Duplicate ID" error="Each Scenario ID must be unique." sqref="A150">
      <formula1>SUMPRODUCT(--($A$2:$A$500=A150))=1</formula1>
    </dataValidation>
    <dataValidation type="custom" allowBlank="1" showErrorMessage="1" errorTitle="Duplicate ID" error="Each Scenario ID must be unique." sqref="A151">
      <formula1>SUMPRODUCT(--($A$2:$A$500=A151))=1</formula1>
    </dataValidation>
    <dataValidation type="custom" allowBlank="1" showErrorMessage="1" errorTitle="Duplicate ID" error="Each Scenario ID must be unique." sqref="A152">
      <formula1>SUMPRODUCT(--($A$2:$A$500=A152))=1</formula1>
    </dataValidation>
    <dataValidation type="custom" allowBlank="1" showErrorMessage="1" errorTitle="Duplicate ID" error="Each Scenario ID must be unique." sqref="A153">
      <formula1>SUMPRODUCT(--($A$2:$A$500=A153))=1</formula1>
    </dataValidation>
    <dataValidation type="custom" allowBlank="1" showErrorMessage="1" errorTitle="Duplicate ID" error="Each Scenario ID must be unique." sqref="A154">
      <formula1>SUMPRODUCT(--($A$2:$A$500=A154))=1</formula1>
    </dataValidation>
    <dataValidation type="custom" allowBlank="1" showErrorMessage="1" errorTitle="Duplicate ID" error="Each Scenario ID must be unique." sqref="A155">
      <formula1>SUMPRODUCT(--($A$2:$A$500=A155))=1</formula1>
    </dataValidation>
    <dataValidation type="custom" allowBlank="1" showErrorMessage="1" errorTitle="Duplicate ID" error="Each Scenario ID must be unique." sqref="A156">
      <formula1>SUMPRODUCT(--($A$2:$A$500=A156))=1</formula1>
    </dataValidation>
    <dataValidation type="custom" allowBlank="1" showErrorMessage="1" errorTitle="Duplicate ID" error="Each Scenario ID must be unique." sqref="A157">
      <formula1>SUMPRODUCT(--($A$2:$A$500=A157))=1</formula1>
    </dataValidation>
    <dataValidation type="custom" allowBlank="1" showErrorMessage="1" errorTitle="Duplicate ID" error="Each Scenario ID must be unique." sqref="A158">
      <formula1>SUMPRODUCT(--($A$2:$A$500=A158))=1</formula1>
    </dataValidation>
    <dataValidation type="custom" allowBlank="1" showErrorMessage="1" errorTitle="Duplicate ID" error="Each Scenario ID must be unique." sqref="A159">
      <formula1>SUMPRODUCT(--($A$2:$A$500=A159))=1</formula1>
    </dataValidation>
    <dataValidation type="custom" allowBlank="1" showErrorMessage="1" errorTitle="Duplicate ID" error="Each Scenario ID must be unique." sqref="A16">
      <formula1>SUMPRODUCT(--($A$2:$A$500=A16))=1</formula1>
    </dataValidation>
    <dataValidation type="custom" allowBlank="1" showErrorMessage="1" errorTitle="Duplicate ID" error="Each Scenario ID must be unique." sqref="A160">
      <formula1>SUMPRODUCT(--($A$2:$A$500=A160))=1</formula1>
    </dataValidation>
    <dataValidation type="custom" allowBlank="1" showErrorMessage="1" errorTitle="Duplicate ID" error="Each Scenario ID must be unique." sqref="A161">
      <formula1>SUMPRODUCT(--($A$2:$A$500=A161))=1</formula1>
    </dataValidation>
    <dataValidation type="custom" allowBlank="1" showErrorMessage="1" errorTitle="Duplicate ID" error="Each Scenario ID must be unique." sqref="A162">
      <formula1>SUMPRODUCT(--($A$2:$A$500=A162))=1</formula1>
    </dataValidation>
    <dataValidation type="custom" allowBlank="1" showErrorMessage="1" errorTitle="Duplicate ID" error="Each Scenario ID must be unique." sqref="A163">
      <formula1>SUMPRODUCT(--($A$2:$A$500=A163))=1</formula1>
    </dataValidation>
    <dataValidation type="custom" allowBlank="1" showErrorMessage="1" errorTitle="Duplicate ID" error="Each Scenario ID must be unique." sqref="A164">
      <formula1>SUMPRODUCT(--($A$2:$A$500=A164))=1</formula1>
    </dataValidation>
    <dataValidation type="custom" allowBlank="1" showErrorMessage="1" errorTitle="Duplicate ID" error="Each Scenario ID must be unique." sqref="A165">
      <formula1>SUMPRODUCT(--($A$2:$A$500=A165))=1</formula1>
    </dataValidation>
    <dataValidation type="custom" allowBlank="1" showErrorMessage="1" errorTitle="Duplicate ID" error="Each Scenario ID must be unique." sqref="A166">
      <formula1>SUMPRODUCT(--($A$2:$A$500=A166))=1</formula1>
    </dataValidation>
    <dataValidation type="custom" allowBlank="1" showErrorMessage="1" errorTitle="Duplicate ID" error="Each Scenario ID must be unique." sqref="A167">
      <formula1>SUMPRODUCT(--($A$2:$A$500=A167))=1</formula1>
    </dataValidation>
    <dataValidation type="custom" allowBlank="1" showErrorMessage="1" errorTitle="Duplicate ID" error="Each Scenario ID must be unique." sqref="A168">
      <formula1>SUMPRODUCT(--($A$2:$A$500=A168))=1</formula1>
    </dataValidation>
    <dataValidation type="custom" allowBlank="1" showErrorMessage="1" errorTitle="Duplicate ID" error="Each Scenario ID must be unique." sqref="A169">
      <formula1>SUMPRODUCT(--($A$2:$A$500=A169))=1</formula1>
    </dataValidation>
    <dataValidation type="custom" allowBlank="1" showErrorMessage="1" errorTitle="Duplicate ID" error="Each Scenario ID must be unique." sqref="A17">
      <formula1>SUMPRODUCT(--($A$2:$A$500=A17))=1</formula1>
    </dataValidation>
    <dataValidation type="custom" allowBlank="1" showErrorMessage="1" errorTitle="Duplicate ID" error="Each Scenario ID must be unique." sqref="A170">
      <formula1>SUMPRODUCT(--($A$2:$A$500=A170))=1</formula1>
    </dataValidation>
    <dataValidation type="custom" allowBlank="1" showErrorMessage="1" errorTitle="Duplicate ID" error="Each Scenario ID must be unique." sqref="A171">
      <formula1>SUMPRODUCT(--($A$2:$A$500=A171))=1</formula1>
    </dataValidation>
    <dataValidation type="custom" allowBlank="1" showErrorMessage="1" errorTitle="Duplicate ID" error="Each Scenario ID must be unique." sqref="A172">
      <formula1>SUMPRODUCT(--($A$2:$A$500=A172))=1</formula1>
    </dataValidation>
    <dataValidation type="custom" allowBlank="1" showErrorMessage="1" errorTitle="Duplicate ID" error="Each Scenario ID must be unique." sqref="A173">
      <formula1>SUMPRODUCT(--($A$2:$A$500=A173))=1</formula1>
    </dataValidation>
    <dataValidation type="custom" allowBlank="1" showErrorMessage="1" errorTitle="Duplicate ID" error="Each Scenario ID must be unique." sqref="A174">
      <formula1>SUMPRODUCT(--($A$2:$A$500=A174))=1</formula1>
    </dataValidation>
    <dataValidation type="custom" allowBlank="1" showErrorMessage="1" errorTitle="Duplicate ID" error="Each Scenario ID must be unique." sqref="A175">
      <formula1>SUMPRODUCT(--($A$2:$A$500=A175))=1</formula1>
    </dataValidation>
    <dataValidation type="custom" allowBlank="1" showErrorMessage="1" errorTitle="Duplicate ID" error="Each Scenario ID must be unique." sqref="A176">
      <formula1>SUMPRODUCT(--($A$2:$A$500=A176))=1</formula1>
    </dataValidation>
    <dataValidation type="custom" allowBlank="1" showErrorMessage="1" errorTitle="Duplicate ID" error="Each Scenario ID must be unique." sqref="A177">
      <formula1>SUMPRODUCT(--($A$2:$A$500=A177))=1</formula1>
    </dataValidation>
    <dataValidation type="custom" allowBlank="1" showErrorMessage="1" errorTitle="Duplicate ID" error="Each Scenario ID must be unique." sqref="A178">
      <formula1>SUMPRODUCT(--($A$2:$A$500=A178))=1</formula1>
    </dataValidation>
    <dataValidation type="custom" allowBlank="1" showErrorMessage="1" errorTitle="Duplicate ID" error="Each Scenario ID must be unique." sqref="A179">
      <formula1>SUMPRODUCT(--($A$2:$A$500=A179))=1</formula1>
    </dataValidation>
    <dataValidation type="custom" allowBlank="1" showErrorMessage="1" errorTitle="Duplicate ID" error="Each Scenario ID must be unique." sqref="A18">
      <formula1>SUMPRODUCT(--($A$2:$A$500=A18))=1</formula1>
    </dataValidation>
    <dataValidation type="custom" allowBlank="1" showErrorMessage="1" errorTitle="Duplicate ID" error="Each Scenario ID must be unique." sqref="A180">
      <formula1>SUMPRODUCT(--($A$2:$A$500=A180))=1</formula1>
    </dataValidation>
    <dataValidation type="custom" allowBlank="1" showErrorMessage="1" errorTitle="Duplicate ID" error="Each Scenario ID must be unique." sqref="A181">
      <formula1>SUMPRODUCT(--($A$2:$A$500=A181))=1</formula1>
    </dataValidation>
    <dataValidation type="custom" allowBlank="1" showErrorMessage="1" errorTitle="Duplicate ID" error="Each Scenario ID must be unique." sqref="A182">
      <formula1>SUMPRODUCT(--($A$2:$A$500=A182))=1</formula1>
    </dataValidation>
    <dataValidation type="custom" allowBlank="1" showErrorMessage="1" errorTitle="Duplicate ID" error="Each Scenario ID must be unique." sqref="A183">
      <formula1>SUMPRODUCT(--($A$2:$A$500=A183))=1</formula1>
    </dataValidation>
    <dataValidation type="custom" allowBlank="1" showErrorMessage="1" errorTitle="Duplicate ID" error="Each Scenario ID must be unique." sqref="A184">
      <formula1>SUMPRODUCT(--($A$2:$A$500=A184))=1</formula1>
    </dataValidation>
    <dataValidation type="custom" allowBlank="1" showErrorMessage="1" errorTitle="Duplicate ID" error="Each Scenario ID must be unique." sqref="A185">
      <formula1>SUMPRODUCT(--($A$2:$A$500=A185))=1</formula1>
    </dataValidation>
    <dataValidation type="custom" allowBlank="1" showErrorMessage="1" errorTitle="Duplicate ID" error="Each Scenario ID must be unique." sqref="A186">
      <formula1>SUMPRODUCT(--($A$2:$A$500=A186))=1</formula1>
    </dataValidation>
    <dataValidation type="custom" allowBlank="1" showErrorMessage="1" errorTitle="Duplicate ID" error="Each Scenario ID must be unique." sqref="A187">
      <formula1>SUMPRODUCT(--($A$2:$A$500=A187))=1</formula1>
    </dataValidation>
    <dataValidation type="custom" allowBlank="1" showErrorMessage="1" errorTitle="Duplicate ID" error="Each Scenario ID must be unique." sqref="A188">
      <formula1>SUMPRODUCT(--($A$2:$A$500=A188))=1</formula1>
    </dataValidation>
    <dataValidation type="custom" allowBlank="1" showErrorMessage="1" errorTitle="Duplicate ID" error="Each Scenario ID must be unique." sqref="A189">
      <formula1>SUMPRODUCT(--($A$2:$A$500=A189))=1</formula1>
    </dataValidation>
    <dataValidation type="custom" allowBlank="1" showErrorMessage="1" errorTitle="Duplicate ID" error="Each Scenario ID must be unique." sqref="A19">
      <formula1>SUMPRODUCT(--($A$2:$A$500=A19))=1</formula1>
    </dataValidation>
    <dataValidation type="custom" allowBlank="1" showErrorMessage="1" errorTitle="Duplicate ID" error="Each Scenario ID must be unique." sqref="A190">
      <formula1>SUMPRODUCT(--($A$2:$A$500=A190))=1</formula1>
    </dataValidation>
    <dataValidation type="custom" allowBlank="1" showErrorMessage="1" errorTitle="Duplicate ID" error="Each Scenario ID must be unique." sqref="A191">
      <formula1>SUMPRODUCT(--($A$2:$A$500=A191))=1</formula1>
    </dataValidation>
    <dataValidation type="custom" allowBlank="1" showErrorMessage="1" errorTitle="Duplicate ID" error="Each Scenario ID must be unique." sqref="A192">
      <formula1>SUMPRODUCT(--($A$2:$A$500=A192))=1</formula1>
    </dataValidation>
    <dataValidation type="custom" allowBlank="1" showErrorMessage="1" errorTitle="Duplicate ID" error="Each Scenario ID must be unique." sqref="A193">
      <formula1>SUMPRODUCT(--($A$2:$A$500=A193))=1</formula1>
    </dataValidation>
    <dataValidation type="custom" allowBlank="1" showErrorMessage="1" errorTitle="Duplicate ID" error="Each Scenario ID must be unique." sqref="A194">
      <formula1>SUMPRODUCT(--($A$2:$A$500=A194))=1</formula1>
    </dataValidation>
    <dataValidation type="custom" allowBlank="1" showErrorMessage="1" errorTitle="Duplicate ID" error="Each Scenario ID must be unique." sqref="A195">
      <formula1>SUMPRODUCT(--($A$2:$A$500=A195))=1</formula1>
    </dataValidation>
    <dataValidation type="custom" allowBlank="1" showErrorMessage="1" errorTitle="Duplicate ID" error="Each Scenario ID must be unique." sqref="A196">
      <formula1>SUMPRODUCT(--($A$2:$A$500=A196))=1</formula1>
    </dataValidation>
    <dataValidation type="custom" allowBlank="1" showErrorMessage="1" errorTitle="Duplicate ID" error="Each Scenario ID must be unique." sqref="A197">
      <formula1>SUMPRODUCT(--($A$2:$A$500=A197))=1</formula1>
    </dataValidation>
    <dataValidation type="custom" allowBlank="1" showErrorMessage="1" errorTitle="Duplicate ID" error="Each Scenario ID must be unique." sqref="A198">
      <formula1>SUMPRODUCT(--($A$2:$A$500=A198))=1</formula1>
    </dataValidation>
    <dataValidation type="custom" allowBlank="1" showErrorMessage="1" errorTitle="Duplicate ID" error="Each Scenario ID must be unique." sqref="A199">
      <formula1>SUMPRODUCT(--($A$2:$A$500=A199))=1</formula1>
    </dataValidation>
    <dataValidation type="custom" allowBlank="1" showErrorMessage="1" errorTitle="Duplicate ID" error="Each Scenario ID must be unique." sqref="A2">
      <formula1>SUMPRODUCT(--($A$2:$A$500=A2))=1</formula1>
    </dataValidation>
    <dataValidation type="custom" allowBlank="1" showErrorMessage="1" errorTitle="Duplicate ID" error="Each Scenario ID must be unique." sqref="A20">
      <formula1>SUMPRODUCT(--($A$2:$A$500=A20))=1</formula1>
    </dataValidation>
    <dataValidation type="custom" allowBlank="1" showErrorMessage="1" errorTitle="Duplicate ID" error="Each Scenario ID must be unique." sqref="A200">
      <formula1>SUMPRODUCT(--($A$2:$A$500=A200))=1</formula1>
    </dataValidation>
    <dataValidation type="custom" allowBlank="1" showErrorMessage="1" errorTitle="Duplicate ID" error="Each Scenario ID must be unique." sqref="A201">
      <formula1>SUMPRODUCT(--($A$2:$A$500=A201))=1</formula1>
    </dataValidation>
    <dataValidation type="custom" allowBlank="1" showErrorMessage="1" errorTitle="Duplicate ID" error="Each Scenario ID must be unique." sqref="A202">
      <formula1>SUMPRODUCT(--($A$2:$A$500=A202))=1</formula1>
    </dataValidation>
    <dataValidation type="custom" allowBlank="1" showErrorMessage="1" errorTitle="Duplicate ID" error="Each Scenario ID must be unique." sqref="A203">
      <formula1>SUMPRODUCT(--($A$2:$A$500=A203))=1</formula1>
    </dataValidation>
    <dataValidation type="custom" allowBlank="1" showErrorMessage="1" errorTitle="Duplicate ID" error="Each Scenario ID must be unique." sqref="A204">
      <formula1>SUMPRODUCT(--($A$2:$A$500=A204))=1</formula1>
    </dataValidation>
    <dataValidation type="custom" allowBlank="1" showErrorMessage="1" errorTitle="Duplicate ID" error="Each Scenario ID must be unique." sqref="A205">
      <formula1>SUMPRODUCT(--($A$2:$A$500=A205))=1</formula1>
    </dataValidation>
    <dataValidation type="custom" allowBlank="1" showErrorMessage="1" errorTitle="Duplicate ID" error="Each Scenario ID must be unique." sqref="A206">
      <formula1>SUMPRODUCT(--($A$2:$A$500=A206))=1</formula1>
    </dataValidation>
    <dataValidation type="custom" allowBlank="1" showErrorMessage="1" errorTitle="Duplicate ID" error="Each Scenario ID must be unique." sqref="A207">
      <formula1>SUMPRODUCT(--($A$2:$A$500=A207))=1</formula1>
    </dataValidation>
    <dataValidation type="custom" allowBlank="1" showErrorMessage="1" errorTitle="Duplicate ID" error="Each Scenario ID must be unique." sqref="A208">
      <formula1>SUMPRODUCT(--($A$2:$A$500=A208))=1</formula1>
    </dataValidation>
    <dataValidation type="custom" allowBlank="1" showErrorMessage="1" errorTitle="Duplicate ID" error="Each Scenario ID must be unique." sqref="A209">
      <formula1>SUMPRODUCT(--($A$2:$A$500=A209))=1</formula1>
    </dataValidation>
    <dataValidation type="custom" allowBlank="1" showErrorMessage="1" errorTitle="Duplicate ID" error="Each Scenario ID must be unique." sqref="A21">
      <formula1>SUMPRODUCT(--($A$2:$A$500=A21))=1</formula1>
    </dataValidation>
    <dataValidation type="custom" allowBlank="1" showErrorMessage="1" errorTitle="Duplicate ID" error="Each Scenario ID must be unique." sqref="A210">
      <formula1>SUMPRODUCT(--($A$2:$A$500=A210))=1</formula1>
    </dataValidation>
    <dataValidation type="custom" allowBlank="1" showErrorMessage="1" errorTitle="Duplicate ID" error="Each Scenario ID must be unique." sqref="A211">
      <formula1>SUMPRODUCT(--($A$2:$A$500=A211))=1</formula1>
    </dataValidation>
    <dataValidation type="custom" allowBlank="1" showErrorMessage="1" errorTitle="Duplicate ID" error="Each Scenario ID must be unique." sqref="A212">
      <formula1>SUMPRODUCT(--($A$2:$A$500=A212))=1</formula1>
    </dataValidation>
    <dataValidation type="custom" allowBlank="1" showErrorMessage="1" errorTitle="Duplicate ID" error="Each Scenario ID must be unique." sqref="A213">
      <formula1>SUMPRODUCT(--($A$2:$A$500=A213))=1</formula1>
    </dataValidation>
    <dataValidation type="custom" allowBlank="1" showErrorMessage="1" errorTitle="Duplicate ID" error="Each Scenario ID must be unique." sqref="A214">
      <formula1>SUMPRODUCT(--($A$2:$A$500=A214))=1</formula1>
    </dataValidation>
    <dataValidation type="custom" allowBlank="1" showErrorMessage="1" errorTitle="Duplicate ID" error="Each Scenario ID must be unique." sqref="A215">
      <formula1>SUMPRODUCT(--($A$2:$A$500=A215))=1</formula1>
    </dataValidation>
    <dataValidation type="custom" allowBlank="1" showErrorMessage="1" errorTitle="Duplicate ID" error="Each Scenario ID must be unique." sqref="A216">
      <formula1>SUMPRODUCT(--($A$2:$A$500=A216))=1</formula1>
    </dataValidation>
    <dataValidation type="custom" allowBlank="1" showErrorMessage="1" errorTitle="Duplicate ID" error="Each Scenario ID must be unique." sqref="A217">
      <formula1>SUMPRODUCT(--($A$2:$A$500=A217))=1</formula1>
    </dataValidation>
    <dataValidation type="custom" allowBlank="1" showErrorMessage="1" errorTitle="Duplicate ID" error="Each Scenario ID must be unique." sqref="A218">
      <formula1>SUMPRODUCT(--($A$2:$A$500=A218))=1</formula1>
    </dataValidation>
    <dataValidation type="custom" allowBlank="1" showErrorMessage="1" errorTitle="Duplicate ID" error="Each Scenario ID must be unique." sqref="A219">
      <formula1>SUMPRODUCT(--($A$2:$A$500=A219))=1</formula1>
    </dataValidation>
    <dataValidation type="custom" allowBlank="1" showErrorMessage="1" errorTitle="Duplicate ID" error="Each Scenario ID must be unique." sqref="A22">
      <formula1>SUMPRODUCT(--($A$2:$A$500=A22))=1</formula1>
    </dataValidation>
    <dataValidation type="custom" allowBlank="1" showErrorMessage="1" errorTitle="Duplicate ID" error="Each Scenario ID must be unique." sqref="A220">
      <formula1>SUMPRODUCT(--($A$2:$A$500=A220))=1</formula1>
    </dataValidation>
    <dataValidation type="custom" allowBlank="1" showErrorMessage="1" errorTitle="Duplicate ID" error="Each Scenario ID must be unique." sqref="A221">
      <formula1>SUMPRODUCT(--($A$2:$A$500=A221))=1</formula1>
    </dataValidation>
    <dataValidation type="custom" allowBlank="1" showErrorMessage="1" errorTitle="Duplicate ID" error="Each Scenario ID must be unique." sqref="A222">
      <formula1>SUMPRODUCT(--($A$2:$A$500=A222))=1</formula1>
    </dataValidation>
    <dataValidation type="custom" allowBlank="1" showErrorMessage="1" errorTitle="Duplicate ID" error="Each Scenario ID must be unique." sqref="A223">
      <formula1>SUMPRODUCT(--($A$2:$A$500=A223))=1</formula1>
    </dataValidation>
    <dataValidation type="custom" allowBlank="1" showErrorMessage="1" errorTitle="Duplicate ID" error="Each Scenario ID must be unique." sqref="A224">
      <formula1>SUMPRODUCT(--($A$2:$A$500=A224))=1</formula1>
    </dataValidation>
    <dataValidation type="custom" allowBlank="1" showErrorMessage="1" errorTitle="Duplicate ID" error="Each Scenario ID must be unique." sqref="A225">
      <formula1>SUMPRODUCT(--($A$2:$A$500=A225))=1</formula1>
    </dataValidation>
    <dataValidation type="custom" allowBlank="1" showErrorMessage="1" errorTitle="Duplicate ID" error="Each Scenario ID must be unique." sqref="A226">
      <formula1>SUMPRODUCT(--($A$2:$A$500=A226))=1</formula1>
    </dataValidation>
    <dataValidation type="custom" allowBlank="1" showErrorMessage="1" errorTitle="Duplicate ID" error="Each Scenario ID must be unique." sqref="A227">
      <formula1>SUMPRODUCT(--($A$2:$A$500=A227))=1</formula1>
    </dataValidation>
    <dataValidation type="custom" allowBlank="1" showErrorMessage="1" errorTitle="Duplicate ID" error="Each Scenario ID must be unique." sqref="A228">
      <formula1>SUMPRODUCT(--($A$2:$A$500=A228))=1</formula1>
    </dataValidation>
    <dataValidation type="custom" allowBlank="1" showErrorMessage="1" errorTitle="Duplicate ID" error="Each Scenario ID must be unique." sqref="A229">
      <formula1>SUMPRODUCT(--($A$2:$A$500=A229))=1</formula1>
    </dataValidation>
    <dataValidation type="custom" allowBlank="1" showErrorMessage="1" errorTitle="Duplicate ID" error="Each Scenario ID must be unique." sqref="A23">
      <formula1>SUMPRODUCT(--($A$2:$A$500=A23))=1</formula1>
    </dataValidation>
    <dataValidation type="custom" allowBlank="1" showErrorMessage="1" errorTitle="Duplicate ID" error="Each Scenario ID must be unique." sqref="A230">
      <formula1>SUMPRODUCT(--($A$2:$A$500=A230))=1</formula1>
    </dataValidation>
    <dataValidation type="custom" allowBlank="1" showErrorMessage="1" errorTitle="Duplicate ID" error="Each Scenario ID must be unique." sqref="A231">
      <formula1>SUMPRODUCT(--($A$2:$A$500=A231))=1</formula1>
    </dataValidation>
    <dataValidation type="custom" allowBlank="1" showErrorMessage="1" errorTitle="Duplicate ID" error="Each Scenario ID must be unique." sqref="A232">
      <formula1>SUMPRODUCT(--($A$2:$A$500=A232))=1</formula1>
    </dataValidation>
    <dataValidation type="custom" allowBlank="1" showErrorMessage="1" errorTitle="Duplicate ID" error="Each Scenario ID must be unique." sqref="A233">
      <formula1>SUMPRODUCT(--($A$2:$A$500=A233))=1</formula1>
    </dataValidation>
    <dataValidation type="custom" allowBlank="1" showErrorMessage="1" errorTitle="Duplicate ID" error="Each Scenario ID must be unique." sqref="A234">
      <formula1>SUMPRODUCT(--($A$2:$A$500=A234))=1</formula1>
    </dataValidation>
    <dataValidation type="custom" allowBlank="1" showErrorMessage="1" errorTitle="Duplicate ID" error="Each Scenario ID must be unique." sqref="A235">
      <formula1>SUMPRODUCT(--($A$2:$A$500=A235))=1</formula1>
    </dataValidation>
    <dataValidation type="custom" allowBlank="1" showErrorMessage="1" errorTitle="Duplicate ID" error="Each Scenario ID must be unique." sqref="A236">
      <formula1>SUMPRODUCT(--($A$2:$A$500=A236))=1</formula1>
    </dataValidation>
    <dataValidation type="custom" allowBlank="1" showErrorMessage="1" errorTitle="Duplicate ID" error="Each Scenario ID must be unique." sqref="A237">
      <formula1>SUMPRODUCT(--($A$2:$A$500=A237))=1</formula1>
    </dataValidation>
    <dataValidation type="custom" allowBlank="1" showErrorMessage="1" errorTitle="Duplicate ID" error="Each Scenario ID must be unique." sqref="A238">
      <formula1>SUMPRODUCT(--($A$2:$A$500=A238))=1</formula1>
    </dataValidation>
    <dataValidation type="custom" allowBlank="1" showErrorMessage="1" errorTitle="Duplicate ID" error="Each Scenario ID must be unique." sqref="A239">
      <formula1>SUMPRODUCT(--($A$2:$A$500=A239))=1</formula1>
    </dataValidation>
    <dataValidation type="custom" allowBlank="1" showErrorMessage="1" errorTitle="Duplicate ID" error="Each Scenario ID must be unique." sqref="A24">
      <formula1>SUMPRODUCT(--($A$2:$A$500=A24))=1</formula1>
    </dataValidation>
    <dataValidation type="custom" allowBlank="1" showErrorMessage="1" errorTitle="Duplicate ID" error="Each Scenario ID must be unique." sqref="A240">
      <formula1>SUMPRODUCT(--($A$2:$A$500=A240))=1</formula1>
    </dataValidation>
    <dataValidation type="custom" allowBlank="1" showErrorMessage="1" errorTitle="Duplicate ID" error="Each Scenario ID must be unique." sqref="A241">
      <formula1>SUMPRODUCT(--($A$2:$A$500=A241))=1</formula1>
    </dataValidation>
    <dataValidation type="custom" allowBlank="1" showErrorMessage="1" errorTitle="Duplicate ID" error="Each Scenario ID must be unique." sqref="A242">
      <formula1>SUMPRODUCT(--($A$2:$A$500=A242))=1</formula1>
    </dataValidation>
    <dataValidation type="custom" allowBlank="1" showErrorMessage="1" errorTitle="Duplicate ID" error="Each Scenario ID must be unique." sqref="A243">
      <formula1>SUMPRODUCT(--($A$2:$A$500=A243))=1</formula1>
    </dataValidation>
    <dataValidation type="custom" allowBlank="1" showErrorMessage="1" errorTitle="Duplicate ID" error="Each Scenario ID must be unique." sqref="A244">
      <formula1>SUMPRODUCT(--($A$2:$A$500=A244))=1</formula1>
    </dataValidation>
    <dataValidation type="custom" allowBlank="1" showErrorMessage="1" errorTitle="Duplicate ID" error="Each Scenario ID must be unique." sqref="A245">
      <formula1>SUMPRODUCT(--($A$2:$A$500=A245))=1</formula1>
    </dataValidation>
    <dataValidation type="custom" allowBlank="1" showErrorMessage="1" errorTitle="Duplicate ID" error="Each Scenario ID must be unique." sqref="A246">
      <formula1>SUMPRODUCT(--($A$2:$A$500=A246))=1</formula1>
    </dataValidation>
    <dataValidation type="custom" allowBlank="1" showErrorMessage="1" errorTitle="Duplicate ID" error="Each Scenario ID must be unique." sqref="A247">
      <formula1>SUMPRODUCT(--($A$2:$A$500=A247))=1</formula1>
    </dataValidation>
    <dataValidation type="custom" allowBlank="1" showErrorMessage="1" errorTitle="Duplicate ID" error="Each Scenario ID must be unique." sqref="A248">
      <formula1>SUMPRODUCT(--($A$2:$A$500=A248))=1</formula1>
    </dataValidation>
    <dataValidation type="custom" allowBlank="1" showErrorMessage="1" errorTitle="Duplicate ID" error="Each Scenario ID must be unique." sqref="A249">
      <formula1>SUMPRODUCT(--($A$2:$A$500=A249))=1</formula1>
    </dataValidation>
    <dataValidation type="custom" allowBlank="1" showErrorMessage="1" errorTitle="Duplicate ID" error="Each Scenario ID must be unique." sqref="A25">
      <formula1>SUMPRODUCT(--($A$2:$A$500=A25))=1</formula1>
    </dataValidation>
    <dataValidation type="custom" allowBlank="1" showErrorMessage="1" errorTitle="Duplicate ID" error="Each Scenario ID must be unique." sqref="A250">
      <formula1>SUMPRODUCT(--($A$2:$A$500=A250))=1</formula1>
    </dataValidation>
    <dataValidation type="custom" allowBlank="1" showErrorMessage="1" errorTitle="Duplicate ID" error="Each Scenario ID must be unique." sqref="A251">
      <formula1>SUMPRODUCT(--($A$2:$A$500=A251))=1</formula1>
    </dataValidation>
    <dataValidation type="custom" allowBlank="1" showErrorMessage="1" errorTitle="Duplicate ID" error="Each Scenario ID must be unique." sqref="A252">
      <formula1>SUMPRODUCT(--($A$2:$A$500=A252))=1</formula1>
    </dataValidation>
    <dataValidation type="custom" allowBlank="1" showErrorMessage="1" errorTitle="Duplicate ID" error="Each Scenario ID must be unique." sqref="A253">
      <formula1>SUMPRODUCT(--($A$2:$A$500=A253))=1</formula1>
    </dataValidation>
    <dataValidation type="custom" allowBlank="1" showErrorMessage="1" errorTitle="Duplicate ID" error="Each Scenario ID must be unique." sqref="A254">
      <formula1>SUMPRODUCT(--($A$2:$A$500=A254))=1</formula1>
    </dataValidation>
    <dataValidation type="custom" allowBlank="1" showErrorMessage="1" errorTitle="Duplicate ID" error="Each Scenario ID must be unique." sqref="A255">
      <formula1>SUMPRODUCT(--($A$2:$A$500=A255))=1</formula1>
    </dataValidation>
    <dataValidation type="custom" allowBlank="1" showErrorMessage="1" errorTitle="Duplicate ID" error="Each Scenario ID must be unique." sqref="A256">
      <formula1>SUMPRODUCT(--($A$2:$A$500=A256))=1</formula1>
    </dataValidation>
    <dataValidation type="custom" allowBlank="1" showErrorMessage="1" errorTitle="Duplicate ID" error="Each Scenario ID must be unique." sqref="A257">
      <formula1>SUMPRODUCT(--($A$2:$A$500=A257))=1</formula1>
    </dataValidation>
    <dataValidation type="custom" allowBlank="1" showErrorMessage="1" errorTitle="Duplicate ID" error="Each Scenario ID must be unique." sqref="A258">
      <formula1>SUMPRODUCT(--($A$2:$A$500=A258))=1</formula1>
    </dataValidation>
    <dataValidation type="custom" allowBlank="1" showErrorMessage="1" errorTitle="Duplicate ID" error="Each Scenario ID must be unique." sqref="A259">
      <formula1>SUMPRODUCT(--($A$2:$A$500=A259))=1</formula1>
    </dataValidation>
    <dataValidation type="custom" allowBlank="1" showErrorMessage="1" errorTitle="Duplicate ID" error="Each Scenario ID must be unique." sqref="A26">
      <formula1>SUMPRODUCT(--($A$2:$A$500=A26))=1</formula1>
    </dataValidation>
    <dataValidation type="custom" allowBlank="1" showErrorMessage="1" errorTitle="Duplicate ID" error="Each Scenario ID must be unique." sqref="A260">
      <formula1>SUMPRODUCT(--($A$2:$A$500=A260))=1</formula1>
    </dataValidation>
    <dataValidation type="custom" allowBlank="1" showErrorMessage="1" errorTitle="Duplicate ID" error="Each Scenario ID must be unique." sqref="A261">
      <formula1>SUMPRODUCT(--($A$2:$A$500=A261))=1</formula1>
    </dataValidation>
    <dataValidation type="custom" allowBlank="1" showErrorMessage="1" errorTitle="Duplicate ID" error="Each Scenario ID must be unique." sqref="A262">
      <formula1>SUMPRODUCT(--($A$2:$A$500=A262))=1</formula1>
    </dataValidation>
    <dataValidation type="custom" allowBlank="1" showErrorMessage="1" errorTitle="Duplicate ID" error="Each Scenario ID must be unique." sqref="A263">
      <formula1>SUMPRODUCT(--($A$2:$A$500=A263))=1</formula1>
    </dataValidation>
    <dataValidation type="custom" allowBlank="1" showErrorMessage="1" errorTitle="Duplicate ID" error="Each Scenario ID must be unique." sqref="A264">
      <formula1>SUMPRODUCT(--($A$2:$A$500=A264))=1</formula1>
    </dataValidation>
    <dataValidation type="custom" allowBlank="1" showErrorMessage="1" errorTitle="Duplicate ID" error="Each Scenario ID must be unique." sqref="A265">
      <formula1>SUMPRODUCT(--($A$2:$A$500=A265))=1</formula1>
    </dataValidation>
    <dataValidation type="custom" allowBlank="1" showErrorMessage="1" errorTitle="Duplicate ID" error="Each Scenario ID must be unique." sqref="A266">
      <formula1>SUMPRODUCT(--($A$2:$A$500=A266))=1</formula1>
    </dataValidation>
    <dataValidation type="custom" allowBlank="1" showErrorMessage="1" errorTitle="Duplicate ID" error="Each Scenario ID must be unique." sqref="A267">
      <formula1>SUMPRODUCT(--($A$2:$A$500=A267))=1</formula1>
    </dataValidation>
    <dataValidation type="custom" allowBlank="1" showErrorMessage="1" errorTitle="Duplicate ID" error="Each Scenario ID must be unique." sqref="A268">
      <formula1>SUMPRODUCT(--($A$2:$A$500=A268))=1</formula1>
    </dataValidation>
    <dataValidation type="custom" allowBlank="1" showErrorMessage="1" errorTitle="Duplicate ID" error="Each Scenario ID must be unique." sqref="A269">
      <formula1>SUMPRODUCT(--($A$2:$A$500=A269))=1</formula1>
    </dataValidation>
    <dataValidation type="custom" allowBlank="1" showErrorMessage="1" errorTitle="Duplicate ID" error="Each Scenario ID must be unique." sqref="A27">
      <formula1>SUMPRODUCT(--($A$2:$A$500=A27))=1</formula1>
    </dataValidation>
    <dataValidation type="custom" allowBlank="1" showErrorMessage="1" errorTitle="Duplicate ID" error="Each Scenario ID must be unique." sqref="A270">
      <formula1>SUMPRODUCT(--($A$2:$A$500=A270))=1</formula1>
    </dataValidation>
    <dataValidation type="custom" allowBlank="1" showErrorMessage="1" errorTitle="Duplicate ID" error="Each Scenario ID must be unique." sqref="A271">
      <formula1>SUMPRODUCT(--($A$2:$A$500=A271))=1</formula1>
    </dataValidation>
    <dataValidation type="custom" allowBlank="1" showErrorMessage="1" errorTitle="Duplicate ID" error="Each Scenario ID must be unique." sqref="A272">
      <formula1>SUMPRODUCT(--($A$2:$A$500=A272))=1</formula1>
    </dataValidation>
    <dataValidation type="custom" allowBlank="1" showErrorMessage="1" errorTitle="Duplicate ID" error="Each Scenario ID must be unique." sqref="A273">
      <formula1>SUMPRODUCT(--($A$2:$A$500=A273))=1</formula1>
    </dataValidation>
    <dataValidation type="custom" allowBlank="1" showErrorMessage="1" errorTitle="Duplicate ID" error="Each Scenario ID must be unique." sqref="A274">
      <formula1>SUMPRODUCT(--($A$2:$A$500=A274))=1</formula1>
    </dataValidation>
    <dataValidation type="custom" allowBlank="1" showErrorMessage="1" errorTitle="Duplicate ID" error="Each Scenario ID must be unique." sqref="A275">
      <formula1>SUMPRODUCT(--($A$2:$A$500=A275))=1</formula1>
    </dataValidation>
    <dataValidation type="custom" allowBlank="1" showErrorMessage="1" errorTitle="Duplicate ID" error="Each Scenario ID must be unique." sqref="A276">
      <formula1>SUMPRODUCT(--($A$2:$A$500=A276))=1</formula1>
    </dataValidation>
    <dataValidation type="custom" allowBlank="1" showErrorMessage="1" errorTitle="Duplicate ID" error="Each Scenario ID must be unique." sqref="A277">
      <formula1>SUMPRODUCT(--($A$2:$A$500=A277))=1</formula1>
    </dataValidation>
    <dataValidation type="custom" allowBlank="1" showErrorMessage="1" errorTitle="Duplicate ID" error="Each Scenario ID must be unique." sqref="A278">
      <formula1>SUMPRODUCT(--($A$2:$A$500=A278))=1</formula1>
    </dataValidation>
    <dataValidation type="custom" allowBlank="1" showErrorMessage="1" errorTitle="Duplicate ID" error="Each Scenario ID must be unique." sqref="A279">
      <formula1>SUMPRODUCT(--($A$2:$A$500=A279))=1</formula1>
    </dataValidation>
    <dataValidation type="custom" allowBlank="1" showErrorMessage="1" errorTitle="Duplicate ID" error="Each Scenario ID must be unique." sqref="A28">
      <formula1>SUMPRODUCT(--($A$2:$A$500=A28))=1</formula1>
    </dataValidation>
    <dataValidation type="custom" allowBlank="1" showErrorMessage="1" errorTitle="Duplicate ID" error="Each Scenario ID must be unique." sqref="A280">
      <formula1>SUMPRODUCT(--($A$2:$A$500=A280))=1</formula1>
    </dataValidation>
    <dataValidation type="custom" allowBlank="1" showErrorMessage="1" errorTitle="Duplicate ID" error="Each Scenario ID must be unique." sqref="A281">
      <formula1>SUMPRODUCT(--($A$2:$A$500=A281))=1</formula1>
    </dataValidation>
    <dataValidation type="custom" allowBlank="1" showErrorMessage="1" errorTitle="Duplicate ID" error="Each Scenario ID must be unique." sqref="A282">
      <formula1>SUMPRODUCT(--($A$2:$A$500=A282))=1</formula1>
    </dataValidation>
    <dataValidation type="custom" allowBlank="1" showErrorMessage="1" errorTitle="Duplicate ID" error="Each Scenario ID must be unique." sqref="A283">
      <formula1>SUMPRODUCT(--($A$2:$A$500=A283))=1</formula1>
    </dataValidation>
    <dataValidation type="custom" allowBlank="1" showErrorMessage="1" errorTitle="Duplicate ID" error="Each Scenario ID must be unique." sqref="A284">
      <formula1>SUMPRODUCT(--($A$2:$A$500=A284))=1</formula1>
    </dataValidation>
    <dataValidation type="custom" allowBlank="1" showErrorMessage="1" errorTitle="Duplicate ID" error="Each Scenario ID must be unique." sqref="A285">
      <formula1>SUMPRODUCT(--($A$2:$A$500=A285))=1</formula1>
    </dataValidation>
    <dataValidation type="custom" allowBlank="1" showErrorMessage="1" errorTitle="Duplicate ID" error="Each Scenario ID must be unique." sqref="A286">
      <formula1>SUMPRODUCT(--($A$2:$A$500=A286))=1</formula1>
    </dataValidation>
    <dataValidation type="custom" allowBlank="1" showErrorMessage="1" errorTitle="Duplicate ID" error="Each Scenario ID must be unique." sqref="A287">
      <formula1>SUMPRODUCT(--($A$2:$A$500=A287))=1</formula1>
    </dataValidation>
    <dataValidation type="custom" allowBlank="1" showErrorMessage="1" errorTitle="Duplicate ID" error="Each Scenario ID must be unique." sqref="A288">
      <formula1>SUMPRODUCT(--($A$2:$A$500=A288))=1</formula1>
    </dataValidation>
    <dataValidation type="custom" allowBlank="1" showErrorMessage="1" errorTitle="Duplicate ID" error="Each Scenario ID must be unique." sqref="A289">
      <formula1>SUMPRODUCT(--($A$2:$A$500=A289))=1</formula1>
    </dataValidation>
    <dataValidation type="custom" allowBlank="1" showErrorMessage="1" errorTitle="Duplicate ID" error="Each Scenario ID must be unique." sqref="A29">
      <formula1>SUMPRODUCT(--($A$2:$A$500=A29))=1</formula1>
    </dataValidation>
    <dataValidation type="custom" allowBlank="1" showErrorMessage="1" errorTitle="Duplicate ID" error="Each Scenario ID must be unique." sqref="A290">
      <formula1>SUMPRODUCT(--($A$2:$A$500=A290))=1</formula1>
    </dataValidation>
    <dataValidation type="custom" allowBlank="1" showErrorMessage="1" errorTitle="Duplicate ID" error="Each Scenario ID must be unique." sqref="A291">
      <formula1>SUMPRODUCT(--($A$2:$A$500=A291))=1</formula1>
    </dataValidation>
    <dataValidation type="custom" allowBlank="1" showErrorMessage="1" errorTitle="Duplicate ID" error="Each Scenario ID must be unique." sqref="A292">
      <formula1>SUMPRODUCT(--($A$2:$A$500=A292))=1</formula1>
    </dataValidation>
    <dataValidation type="custom" allowBlank="1" showErrorMessage="1" errorTitle="Duplicate ID" error="Each Scenario ID must be unique." sqref="A293">
      <formula1>SUMPRODUCT(--($A$2:$A$500=A293))=1</formula1>
    </dataValidation>
    <dataValidation type="custom" allowBlank="1" showErrorMessage="1" errorTitle="Duplicate ID" error="Each Scenario ID must be unique." sqref="A294">
      <formula1>SUMPRODUCT(--($A$2:$A$500=A294))=1</formula1>
    </dataValidation>
    <dataValidation type="custom" allowBlank="1" showErrorMessage="1" errorTitle="Duplicate ID" error="Each Scenario ID must be unique." sqref="A295">
      <formula1>SUMPRODUCT(--($A$2:$A$500=A295))=1</formula1>
    </dataValidation>
    <dataValidation type="custom" allowBlank="1" showErrorMessage="1" errorTitle="Duplicate ID" error="Each Scenario ID must be unique." sqref="A296">
      <formula1>SUMPRODUCT(--($A$2:$A$500=A296))=1</formula1>
    </dataValidation>
    <dataValidation type="custom" allowBlank="1" showErrorMessage="1" errorTitle="Duplicate ID" error="Each Scenario ID must be unique." sqref="A297">
      <formula1>SUMPRODUCT(--($A$2:$A$500=A297))=1</formula1>
    </dataValidation>
    <dataValidation type="custom" allowBlank="1" showErrorMessage="1" errorTitle="Duplicate ID" error="Each Scenario ID must be unique." sqref="A298">
      <formula1>SUMPRODUCT(--($A$2:$A$500=A298))=1</formula1>
    </dataValidation>
    <dataValidation type="custom" allowBlank="1" showErrorMessage="1" errorTitle="Duplicate ID" error="Each Scenario ID must be unique." sqref="A299">
      <formula1>SUMPRODUCT(--($A$2:$A$500=A299))=1</formula1>
    </dataValidation>
    <dataValidation type="custom" allowBlank="1" showErrorMessage="1" errorTitle="Duplicate ID" error="Each Scenario ID must be unique." sqref="A3">
      <formula1>SUMPRODUCT(--($A$2:$A$500=A3))=1</formula1>
    </dataValidation>
    <dataValidation type="custom" allowBlank="1" showErrorMessage="1" errorTitle="Duplicate ID" error="Each Scenario ID must be unique." sqref="A30">
      <formula1>SUMPRODUCT(--($A$2:$A$500=A30))=1</formula1>
    </dataValidation>
    <dataValidation type="custom" allowBlank="1" showErrorMessage="1" errorTitle="Duplicate ID" error="Each Scenario ID must be unique." sqref="A300">
      <formula1>SUMPRODUCT(--($A$2:$A$500=A300))=1</formula1>
    </dataValidation>
    <dataValidation type="custom" allowBlank="1" showErrorMessage="1" errorTitle="Duplicate ID" error="Each Scenario ID must be unique." sqref="A301">
      <formula1>SUMPRODUCT(--($A$2:$A$500=A301))=1</formula1>
    </dataValidation>
    <dataValidation type="custom" allowBlank="1" showErrorMessage="1" errorTitle="Duplicate ID" error="Each Scenario ID must be unique." sqref="A302">
      <formula1>SUMPRODUCT(--($A$2:$A$500=A302))=1</formula1>
    </dataValidation>
    <dataValidation type="custom" allowBlank="1" showErrorMessage="1" errorTitle="Duplicate ID" error="Each Scenario ID must be unique." sqref="A303">
      <formula1>SUMPRODUCT(--($A$2:$A$500=A303))=1</formula1>
    </dataValidation>
    <dataValidation type="custom" allowBlank="1" showErrorMessage="1" errorTitle="Duplicate ID" error="Each Scenario ID must be unique." sqref="A304">
      <formula1>SUMPRODUCT(--($A$2:$A$500=A304))=1</formula1>
    </dataValidation>
    <dataValidation type="custom" allowBlank="1" showErrorMessage="1" errorTitle="Duplicate ID" error="Each Scenario ID must be unique." sqref="A305">
      <formula1>SUMPRODUCT(--($A$2:$A$500=A305))=1</formula1>
    </dataValidation>
    <dataValidation type="custom" allowBlank="1" showErrorMessage="1" errorTitle="Duplicate ID" error="Each Scenario ID must be unique." sqref="A306">
      <formula1>SUMPRODUCT(--($A$2:$A$500=A306))=1</formula1>
    </dataValidation>
    <dataValidation type="custom" allowBlank="1" showErrorMessage="1" errorTitle="Duplicate ID" error="Each Scenario ID must be unique." sqref="A307">
      <formula1>SUMPRODUCT(--($A$2:$A$500=A307))=1</formula1>
    </dataValidation>
    <dataValidation type="custom" allowBlank="1" showErrorMessage="1" errorTitle="Duplicate ID" error="Each Scenario ID must be unique." sqref="A308">
      <formula1>SUMPRODUCT(--($A$2:$A$500=A308))=1</formula1>
    </dataValidation>
    <dataValidation type="custom" allowBlank="1" showErrorMessage="1" errorTitle="Duplicate ID" error="Each Scenario ID must be unique." sqref="A309">
      <formula1>SUMPRODUCT(--($A$2:$A$500=A309))=1</formula1>
    </dataValidation>
    <dataValidation type="custom" allowBlank="1" showErrorMessage="1" errorTitle="Duplicate ID" error="Each Scenario ID must be unique." sqref="A31">
      <formula1>SUMPRODUCT(--($A$2:$A$500=A31))=1</formula1>
    </dataValidation>
    <dataValidation type="custom" allowBlank="1" showErrorMessage="1" errorTitle="Duplicate ID" error="Each Scenario ID must be unique." sqref="A310">
      <formula1>SUMPRODUCT(--($A$2:$A$500=A310))=1</formula1>
    </dataValidation>
    <dataValidation type="custom" allowBlank="1" showErrorMessage="1" errorTitle="Duplicate ID" error="Each Scenario ID must be unique." sqref="A311">
      <formula1>SUMPRODUCT(--($A$2:$A$500=A311))=1</formula1>
    </dataValidation>
    <dataValidation type="custom" allowBlank="1" showErrorMessage="1" errorTitle="Duplicate ID" error="Each Scenario ID must be unique." sqref="A312">
      <formula1>SUMPRODUCT(--($A$2:$A$500=A312))=1</formula1>
    </dataValidation>
    <dataValidation type="custom" allowBlank="1" showErrorMessage="1" errorTitle="Duplicate ID" error="Each Scenario ID must be unique." sqref="A313">
      <formula1>SUMPRODUCT(--($A$2:$A$500=A313))=1</formula1>
    </dataValidation>
    <dataValidation type="custom" allowBlank="1" showErrorMessage="1" errorTitle="Duplicate ID" error="Each Scenario ID must be unique." sqref="A314">
      <formula1>SUMPRODUCT(--($A$2:$A$500=A314))=1</formula1>
    </dataValidation>
    <dataValidation type="custom" allowBlank="1" showErrorMessage="1" errorTitle="Duplicate ID" error="Each Scenario ID must be unique." sqref="A315">
      <formula1>SUMPRODUCT(--($A$2:$A$500=A315))=1</formula1>
    </dataValidation>
    <dataValidation type="custom" allowBlank="1" showErrorMessage="1" errorTitle="Duplicate ID" error="Each Scenario ID must be unique." sqref="A316">
      <formula1>SUMPRODUCT(--($A$2:$A$500=A316))=1</formula1>
    </dataValidation>
    <dataValidation type="custom" allowBlank="1" showErrorMessage="1" errorTitle="Duplicate ID" error="Each Scenario ID must be unique." sqref="A317">
      <formula1>SUMPRODUCT(--($A$2:$A$500=A317))=1</formula1>
    </dataValidation>
    <dataValidation type="custom" allowBlank="1" showErrorMessage="1" errorTitle="Duplicate ID" error="Each Scenario ID must be unique." sqref="A318">
      <formula1>SUMPRODUCT(--($A$2:$A$500=A318))=1</formula1>
    </dataValidation>
    <dataValidation type="custom" allowBlank="1" showErrorMessage="1" errorTitle="Duplicate ID" error="Each Scenario ID must be unique." sqref="A319">
      <formula1>SUMPRODUCT(--($A$2:$A$500=A319))=1</formula1>
    </dataValidation>
    <dataValidation type="custom" allowBlank="1" showErrorMessage="1" errorTitle="Duplicate ID" error="Each Scenario ID must be unique." sqref="A32">
      <formula1>SUMPRODUCT(--($A$2:$A$500=A32))=1</formula1>
    </dataValidation>
    <dataValidation type="custom" allowBlank="1" showErrorMessage="1" errorTitle="Duplicate ID" error="Each Scenario ID must be unique." sqref="A320">
      <formula1>SUMPRODUCT(--($A$2:$A$500=A320))=1</formula1>
    </dataValidation>
    <dataValidation type="custom" allowBlank="1" showErrorMessage="1" errorTitle="Duplicate ID" error="Each Scenario ID must be unique." sqref="A321">
      <formula1>SUMPRODUCT(--($A$2:$A$500=A321))=1</formula1>
    </dataValidation>
    <dataValidation type="custom" allowBlank="1" showErrorMessage="1" errorTitle="Duplicate ID" error="Each Scenario ID must be unique." sqref="A322">
      <formula1>SUMPRODUCT(--($A$2:$A$500=A322))=1</formula1>
    </dataValidation>
    <dataValidation type="custom" allowBlank="1" showErrorMessage="1" errorTitle="Duplicate ID" error="Each Scenario ID must be unique." sqref="A323">
      <formula1>SUMPRODUCT(--($A$2:$A$500=A323))=1</formula1>
    </dataValidation>
    <dataValidation type="custom" allowBlank="1" showErrorMessage="1" errorTitle="Duplicate ID" error="Each Scenario ID must be unique." sqref="A324">
      <formula1>SUMPRODUCT(--($A$2:$A$500=A324))=1</formula1>
    </dataValidation>
    <dataValidation type="custom" allowBlank="1" showErrorMessage="1" errorTitle="Duplicate ID" error="Each Scenario ID must be unique." sqref="A325">
      <formula1>SUMPRODUCT(--($A$2:$A$500=A325))=1</formula1>
    </dataValidation>
    <dataValidation type="custom" allowBlank="1" showErrorMessage="1" errorTitle="Duplicate ID" error="Each Scenario ID must be unique." sqref="A326">
      <formula1>SUMPRODUCT(--($A$2:$A$500=A326))=1</formula1>
    </dataValidation>
    <dataValidation type="custom" allowBlank="1" showErrorMessage="1" errorTitle="Duplicate ID" error="Each Scenario ID must be unique." sqref="A327">
      <formula1>SUMPRODUCT(--($A$2:$A$500=A327))=1</formula1>
    </dataValidation>
    <dataValidation type="custom" allowBlank="1" showErrorMessage="1" errorTitle="Duplicate ID" error="Each Scenario ID must be unique." sqref="A328">
      <formula1>SUMPRODUCT(--($A$2:$A$500=A328))=1</formula1>
    </dataValidation>
    <dataValidation type="custom" allowBlank="1" showErrorMessage="1" errorTitle="Duplicate ID" error="Each Scenario ID must be unique." sqref="A329">
      <formula1>SUMPRODUCT(--($A$2:$A$500=A329))=1</formula1>
    </dataValidation>
    <dataValidation type="custom" allowBlank="1" showErrorMessage="1" errorTitle="Duplicate ID" error="Each Scenario ID must be unique." sqref="A33">
      <formula1>SUMPRODUCT(--($A$2:$A$500=A33))=1</formula1>
    </dataValidation>
    <dataValidation type="custom" allowBlank="1" showErrorMessage="1" errorTitle="Duplicate ID" error="Each Scenario ID must be unique." sqref="A330">
      <formula1>SUMPRODUCT(--($A$2:$A$500=A330))=1</formula1>
    </dataValidation>
    <dataValidation type="custom" allowBlank="1" showErrorMessage="1" errorTitle="Duplicate ID" error="Each Scenario ID must be unique." sqref="A331">
      <formula1>SUMPRODUCT(--($A$2:$A$500=A331))=1</formula1>
    </dataValidation>
    <dataValidation type="custom" allowBlank="1" showErrorMessage="1" errorTitle="Duplicate ID" error="Each Scenario ID must be unique." sqref="A332">
      <formula1>SUMPRODUCT(--($A$2:$A$500=A332))=1</formula1>
    </dataValidation>
    <dataValidation type="custom" allowBlank="1" showErrorMessage="1" errorTitle="Duplicate ID" error="Each Scenario ID must be unique." sqref="A333">
      <formula1>SUMPRODUCT(--($A$2:$A$500=A333))=1</formula1>
    </dataValidation>
    <dataValidation type="custom" allowBlank="1" showErrorMessage="1" errorTitle="Duplicate ID" error="Each Scenario ID must be unique." sqref="A334">
      <formula1>SUMPRODUCT(--($A$2:$A$500=A334))=1</formula1>
    </dataValidation>
    <dataValidation type="custom" allowBlank="1" showErrorMessage="1" errorTitle="Duplicate ID" error="Each Scenario ID must be unique." sqref="A335">
      <formula1>SUMPRODUCT(--($A$2:$A$500=A335))=1</formula1>
    </dataValidation>
    <dataValidation type="custom" allowBlank="1" showErrorMessage="1" errorTitle="Duplicate ID" error="Each Scenario ID must be unique." sqref="A336">
      <formula1>SUMPRODUCT(--($A$2:$A$500=A336))=1</formula1>
    </dataValidation>
    <dataValidation type="custom" allowBlank="1" showErrorMessage="1" errorTitle="Duplicate ID" error="Each Scenario ID must be unique." sqref="A337">
      <formula1>SUMPRODUCT(--($A$2:$A$500=A337))=1</formula1>
    </dataValidation>
    <dataValidation type="custom" allowBlank="1" showErrorMessage="1" errorTitle="Duplicate ID" error="Each Scenario ID must be unique." sqref="A338">
      <formula1>SUMPRODUCT(--($A$2:$A$500=A338))=1</formula1>
    </dataValidation>
    <dataValidation type="custom" allowBlank="1" showErrorMessage="1" errorTitle="Duplicate ID" error="Each Scenario ID must be unique." sqref="A339">
      <formula1>SUMPRODUCT(--($A$2:$A$500=A339))=1</formula1>
    </dataValidation>
    <dataValidation type="custom" allowBlank="1" showErrorMessage="1" errorTitle="Duplicate ID" error="Each Scenario ID must be unique." sqref="A34">
      <formula1>SUMPRODUCT(--($A$2:$A$500=A34))=1</formula1>
    </dataValidation>
    <dataValidation type="custom" allowBlank="1" showErrorMessage="1" errorTitle="Duplicate ID" error="Each Scenario ID must be unique." sqref="A340">
      <formula1>SUMPRODUCT(--($A$2:$A$500=A340))=1</formula1>
    </dataValidation>
    <dataValidation type="custom" allowBlank="1" showErrorMessage="1" errorTitle="Duplicate ID" error="Each Scenario ID must be unique." sqref="A341">
      <formula1>SUMPRODUCT(--($A$2:$A$500=A341))=1</formula1>
    </dataValidation>
    <dataValidation type="custom" allowBlank="1" showErrorMessage="1" errorTitle="Duplicate ID" error="Each Scenario ID must be unique." sqref="A342">
      <formula1>SUMPRODUCT(--($A$2:$A$500=A342))=1</formula1>
    </dataValidation>
    <dataValidation type="custom" allowBlank="1" showErrorMessage="1" errorTitle="Duplicate ID" error="Each Scenario ID must be unique." sqref="A343">
      <formula1>SUMPRODUCT(--($A$2:$A$500=A343))=1</formula1>
    </dataValidation>
    <dataValidation type="custom" allowBlank="1" showErrorMessage="1" errorTitle="Duplicate ID" error="Each Scenario ID must be unique." sqref="A344">
      <formula1>SUMPRODUCT(--($A$2:$A$500=A344))=1</formula1>
    </dataValidation>
    <dataValidation type="custom" allowBlank="1" showErrorMessage="1" errorTitle="Duplicate ID" error="Each Scenario ID must be unique." sqref="A345">
      <formula1>SUMPRODUCT(--($A$2:$A$500=A345))=1</formula1>
    </dataValidation>
    <dataValidation type="custom" allowBlank="1" showErrorMessage="1" errorTitle="Duplicate ID" error="Each Scenario ID must be unique." sqref="A346">
      <formula1>SUMPRODUCT(--($A$2:$A$500=A346))=1</formula1>
    </dataValidation>
    <dataValidation type="custom" allowBlank="1" showErrorMessage="1" errorTitle="Duplicate ID" error="Each Scenario ID must be unique." sqref="A347">
      <formula1>SUMPRODUCT(--($A$2:$A$500=A347))=1</formula1>
    </dataValidation>
    <dataValidation type="custom" allowBlank="1" showErrorMessage="1" errorTitle="Duplicate ID" error="Each Scenario ID must be unique." sqref="A348">
      <formula1>SUMPRODUCT(--($A$2:$A$500=A348))=1</formula1>
    </dataValidation>
    <dataValidation type="custom" allowBlank="1" showErrorMessage="1" errorTitle="Duplicate ID" error="Each Scenario ID must be unique." sqref="A349">
      <formula1>SUMPRODUCT(--($A$2:$A$500=A349))=1</formula1>
    </dataValidation>
    <dataValidation type="custom" allowBlank="1" showErrorMessage="1" errorTitle="Duplicate ID" error="Each Scenario ID must be unique." sqref="A35">
      <formula1>SUMPRODUCT(--($A$2:$A$500=A35))=1</formula1>
    </dataValidation>
    <dataValidation type="custom" allowBlank="1" showErrorMessage="1" errorTitle="Duplicate ID" error="Each Scenario ID must be unique." sqref="A350">
      <formula1>SUMPRODUCT(--($A$2:$A$500=A350))=1</formula1>
    </dataValidation>
    <dataValidation type="custom" allowBlank="1" showErrorMessage="1" errorTitle="Duplicate ID" error="Each Scenario ID must be unique." sqref="A351">
      <formula1>SUMPRODUCT(--($A$2:$A$500=A351))=1</formula1>
    </dataValidation>
    <dataValidation type="custom" allowBlank="1" showErrorMessage="1" errorTitle="Duplicate ID" error="Each Scenario ID must be unique." sqref="A352">
      <formula1>SUMPRODUCT(--($A$2:$A$500=A352))=1</formula1>
    </dataValidation>
    <dataValidation type="custom" allowBlank="1" showErrorMessage="1" errorTitle="Duplicate ID" error="Each Scenario ID must be unique." sqref="A353">
      <formula1>SUMPRODUCT(--($A$2:$A$500=A353))=1</formula1>
    </dataValidation>
    <dataValidation type="custom" allowBlank="1" showErrorMessage="1" errorTitle="Duplicate ID" error="Each Scenario ID must be unique." sqref="A354">
      <formula1>SUMPRODUCT(--($A$2:$A$500=A354))=1</formula1>
    </dataValidation>
    <dataValidation type="custom" allowBlank="1" showErrorMessage="1" errorTitle="Duplicate ID" error="Each Scenario ID must be unique." sqref="A355">
      <formula1>SUMPRODUCT(--($A$2:$A$500=A355))=1</formula1>
    </dataValidation>
    <dataValidation type="custom" allowBlank="1" showErrorMessage="1" errorTitle="Duplicate ID" error="Each Scenario ID must be unique." sqref="A356">
      <formula1>SUMPRODUCT(--($A$2:$A$500=A356))=1</formula1>
    </dataValidation>
    <dataValidation type="custom" allowBlank="1" showErrorMessage="1" errorTitle="Duplicate ID" error="Each Scenario ID must be unique." sqref="A357">
      <formula1>SUMPRODUCT(--($A$2:$A$500=A357))=1</formula1>
    </dataValidation>
    <dataValidation type="custom" allowBlank="1" showErrorMessage="1" errorTitle="Duplicate ID" error="Each Scenario ID must be unique." sqref="A358">
      <formula1>SUMPRODUCT(--($A$2:$A$500=A358))=1</formula1>
    </dataValidation>
    <dataValidation type="custom" allowBlank="1" showErrorMessage="1" errorTitle="Duplicate ID" error="Each Scenario ID must be unique." sqref="A359">
      <formula1>SUMPRODUCT(--($A$2:$A$500=A359))=1</formula1>
    </dataValidation>
    <dataValidation type="custom" allowBlank="1" showErrorMessage="1" errorTitle="Duplicate ID" error="Each Scenario ID must be unique." sqref="A36">
      <formula1>SUMPRODUCT(--($A$2:$A$500=A36))=1</formula1>
    </dataValidation>
    <dataValidation type="custom" allowBlank="1" showErrorMessage="1" errorTitle="Duplicate ID" error="Each Scenario ID must be unique." sqref="A360">
      <formula1>SUMPRODUCT(--($A$2:$A$500=A360))=1</formula1>
    </dataValidation>
    <dataValidation type="custom" allowBlank="1" showErrorMessage="1" errorTitle="Duplicate ID" error="Each Scenario ID must be unique." sqref="A361">
      <formula1>SUMPRODUCT(--($A$2:$A$500=A361))=1</formula1>
    </dataValidation>
    <dataValidation type="custom" allowBlank="1" showErrorMessage="1" errorTitle="Duplicate ID" error="Each Scenario ID must be unique." sqref="A362">
      <formula1>SUMPRODUCT(--($A$2:$A$500=A362))=1</formula1>
    </dataValidation>
    <dataValidation type="custom" allowBlank="1" showErrorMessage="1" errorTitle="Duplicate ID" error="Each Scenario ID must be unique." sqref="A363">
      <formula1>SUMPRODUCT(--($A$2:$A$500=A363))=1</formula1>
    </dataValidation>
    <dataValidation type="custom" allowBlank="1" showErrorMessage="1" errorTitle="Duplicate ID" error="Each Scenario ID must be unique." sqref="A364">
      <formula1>SUMPRODUCT(--($A$2:$A$500=A364))=1</formula1>
    </dataValidation>
    <dataValidation type="custom" allowBlank="1" showErrorMessage="1" errorTitle="Duplicate ID" error="Each Scenario ID must be unique." sqref="A365">
      <formula1>SUMPRODUCT(--($A$2:$A$500=A365))=1</formula1>
    </dataValidation>
    <dataValidation type="custom" allowBlank="1" showErrorMessage="1" errorTitle="Duplicate ID" error="Each Scenario ID must be unique." sqref="A366">
      <formula1>SUMPRODUCT(--($A$2:$A$500=A366))=1</formula1>
    </dataValidation>
    <dataValidation type="custom" allowBlank="1" showErrorMessage="1" errorTitle="Duplicate ID" error="Each Scenario ID must be unique." sqref="A367">
      <formula1>SUMPRODUCT(--($A$2:$A$500=A367))=1</formula1>
    </dataValidation>
    <dataValidation type="custom" allowBlank="1" showErrorMessage="1" errorTitle="Duplicate ID" error="Each Scenario ID must be unique." sqref="A368">
      <formula1>SUMPRODUCT(--($A$2:$A$500=A368))=1</formula1>
    </dataValidation>
    <dataValidation type="custom" allowBlank="1" showErrorMessage="1" errorTitle="Duplicate ID" error="Each Scenario ID must be unique." sqref="A369">
      <formula1>SUMPRODUCT(--($A$2:$A$500=A369))=1</formula1>
    </dataValidation>
    <dataValidation type="custom" allowBlank="1" showErrorMessage="1" errorTitle="Duplicate ID" error="Each Scenario ID must be unique." sqref="A37">
      <formula1>SUMPRODUCT(--($A$2:$A$500=A37))=1</formula1>
    </dataValidation>
    <dataValidation type="custom" allowBlank="1" showErrorMessage="1" errorTitle="Duplicate ID" error="Each Scenario ID must be unique." sqref="A370">
      <formula1>SUMPRODUCT(--($A$2:$A$500=A370))=1</formula1>
    </dataValidation>
    <dataValidation type="custom" allowBlank="1" showErrorMessage="1" errorTitle="Duplicate ID" error="Each Scenario ID must be unique." sqref="A371">
      <formula1>SUMPRODUCT(--($A$2:$A$500=A371))=1</formula1>
    </dataValidation>
    <dataValidation type="custom" allowBlank="1" showErrorMessage="1" errorTitle="Duplicate ID" error="Each Scenario ID must be unique." sqref="A372">
      <formula1>SUMPRODUCT(--($A$2:$A$500=A372))=1</formula1>
    </dataValidation>
    <dataValidation type="custom" allowBlank="1" showErrorMessage="1" errorTitle="Duplicate ID" error="Each Scenario ID must be unique." sqref="A373">
      <formula1>SUMPRODUCT(--($A$2:$A$500=A373))=1</formula1>
    </dataValidation>
    <dataValidation type="custom" allowBlank="1" showErrorMessage="1" errorTitle="Duplicate ID" error="Each Scenario ID must be unique." sqref="A374">
      <formula1>SUMPRODUCT(--($A$2:$A$500=A374))=1</formula1>
    </dataValidation>
    <dataValidation type="custom" allowBlank="1" showErrorMessage="1" errorTitle="Duplicate ID" error="Each Scenario ID must be unique." sqref="A375">
      <formula1>SUMPRODUCT(--($A$2:$A$500=A375))=1</formula1>
    </dataValidation>
    <dataValidation type="custom" allowBlank="1" showErrorMessage="1" errorTitle="Duplicate ID" error="Each Scenario ID must be unique." sqref="A376">
      <formula1>SUMPRODUCT(--($A$2:$A$500=A376))=1</formula1>
    </dataValidation>
    <dataValidation type="custom" allowBlank="1" showErrorMessage="1" errorTitle="Duplicate ID" error="Each Scenario ID must be unique." sqref="A377">
      <formula1>SUMPRODUCT(--($A$2:$A$500=A377))=1</formula1>
    </dataValidation>
    <dataValidation type="custom" allowBlank="1" showErrorMessage="1" errorTitle="Duplicate ID" error="Each Scenario ID must be unique." sqref="A378">
      <formula1>SUMPRODUCT(--($A$2:$A$500=A378))=1</formula1>
    </dataValidation>
    <dataValidation type="custom" allowBlank="1" showErrorMessage="1" errorTitle="Duplicate ID" error="Each Scenario ID must be unique." sqref="A379">
      <formula1>SUMPRODUCT(--($A$2:$A$500=A379))=1</formula1>
    </dataValidation>
    <dataValidation type="custom" allowBlank="1" showErrorMessage="1" errorTitle="Duplicate ID" error="Each Scenario ID must be unique." sqref="A38">
      <formula1>SUMPRODUCT(--($A$2:$A$500=A38))=1</formula1>
    </dataValidation>
    <dataValidation type="custom" allowBlank="1" showErrorMessage="1" errorTitle="Duplicate ID" error="Each Scenario ID must be unique." sqref="A380">
      <formula1>SUMPRODUCT(--($A$2:$A$500=A380))=1</formula1>
    </dataValidation>
    <dataValidation type="custom" allowBlank="1" showErrorMessage="1" errorTitle="Duplicate ID" error="Each Scenario ID must be unique." sqref="A381">
      <formula1>SUMPRODUCT(--($A$2:$A$500=A381))=1</formula1>
    </dataValidation>
    <dataValidation type="custom" allowBlank="1" showErrorMessage="1" errorTitle="Duplicate ID" error="Each Scenario ID must be unique." sqref="A382">
      <formula1>SUMPRODUCT(--($A$2:$A$500=A382))=1</formula1>
    </dataValidation>
    <dataValidation type="custom" allowBlank="1" showErrorMessage="1" errorTitle="Duplicate ID" error="Each Scenario ID must be unique." sqref="A383">
      <formula1>SUMPRODUCT(--($A$2:$A$500=A383))=1</formula1>
    </dataValidation>
    <dataValidation type="custom" allowBlank="1" showErrorMessage="1" errorTitle="Duplicate ID" error="Each Scenario ID must be unique." sqref="A384">
      <formula1>SUMPRODUCT(--($A$2:$A$500=A384))=1</formula1>
    </dataValidation>
    <dataValidation type="custom" allowBlank="1" showErrorMessage="1" errorTitle="Duplicate ID" error="Each Scenario ID must be unique." sqref="A385">
      <formula1>SUMPRODUCT(--($A$2:$A$500=A385))=1</formula1>
    </dataValidation>
    <dataValidation type="custom" allowBlank="1" showErrorMessage="1" errorTitle="Duplicate ID" error="Each Scenario ID must be unique." sqref="A386">
      <formula1>SUMPRODUCT(--($A$2:$A$500=A386))=1</formula1>
    </dataValidation>
    <dataValidation type="custom" allowBlank="1" showErrorMessage="1" errorTitle="Duplicate ID" error="Each Scenario ID must be unique." sqref="A387">
      <formula1>SUMPRODUCT(--($A$2:$A$500=A387))=1</formula1>
    </dataValidation>
    <dataValidation type="custom" allowBlank="1" showErrorMessage="1" errorTitle="Duplicate ID" error="Each Scenario ID must be unique." sqref="A388">
      <formula1>SUMPRODUCT(--($A$2:$A$500=A388))=1</formula1>
    </dataValidation>
    <dataValidation type="custom" allowBlank="1" showErrorMessage="1" errorTitle="Duplicate ID" error="Each Scenario ID must be unique." sqref="A389">
      <formula1>SUMPRODUCT(--($A$2:$A$500=A389))=1</formula1>
    </dataValidation>
    <dataValidation type="custom" allowBlank="1" showErrorMessage="1" errorTitle="Duplicate ID" error="Each Scenario ID must be unique." sqref="A39">
      <formula1>SUMPRODUCT(--($A$2:$A$500=A39))=1</formula1>
    </dataValidation>
    <dataValidation type="custom" allowBlank="1" showErrorMessage="1" errorTitle="Duplicate ID" error="Each Scenario ID must be unique." sqref="A390">
      <formula1>SUMPRODUCT(--($A$2:$A$500=A390))=1</formula1>
    </dataValidation>
    <dataValidation type="custom" allowBlank="1" showErrorMessage="1" errorTitle="Duplicate ID" error="Each Scenario ID must be unique." sqref="A391">
      <formula1>SUMPRODUCT(--($A$2:$A$500=A391))=1</formula1>
    </dataValidation>
    <dataValidation type="custom" allowBlank="1" showErrorMessage="1" errorTitle="Duplicate ID" error="Each Scenario ID must be unique." sqref="A392">
      <formula1>SUMPRODUCT(--($A$2:$A$500=A392))=1</formula1>
    </dataValidation>
    <dataValidation type="custom" allowBlank="1" showErrorMessage="1" errorTitle="Duplicate ID" error="Each Scenario ID must be unique." sqref="A393">
      <formula1>SUMPRODUCT(--($A$2:$A$500=A393))=1</formula1>
    </dataValidation>
    <dataValidation type="custom" allowBlank="1" showErrorMessage="1" errorTitle="Duplicate ID" error="Each Scenario ID must be unique." sqref="A394">
      <formula1>SUMPRODUCT(--($A$2:$A$500=A394))=1</formula1>
    </dataValidation>
    <dataValidation type="custom" allowBlank="1" showErrorMessage="1" errorTitle="Duplicate ID" error="Each Scenario ID must be unique." sqref="A395">
      <formula1>SUMPRODUCT(--($A$2:$A$500=A395))=1</formula1>
    </dataValidation>
    <dataValidation type="custom" allowBlank="1" showErrorMessage="1" errorTitle="Duplicate ID" error="Each Scenario ID must be unique." sqref="A396">
      <formula1>SUMPRODUCT(--($A$2:$A$500=A396))=1</formula1>
    </dataValidation>
    <dataValidation type="custom" allowBlank="1" showErrorMessage="1" errorTitle="Duplicate ID" error="Each Scenario ID must be unique." sqref="A397">
      <formula1>SUMPRODUCT(--($A$2:$A$500=A397))=1</formula1>
    </dataValidation>
    <dataValidation type="custom" allowBlank="1" showErrorMessage="1" errorTitle="Duplicate ID" error="Each Scenario ID must be unique." sqref="A398">
      <formula1>SUMPRODUCT(--($A$2:$A$500=A398))=1</formula1>
    </dataValidation>
    <dataValidation type="custom" allowBlank="1" showErrorMessage="1" errorTitle="Duplicate ID" error="Each Scenario ID must be unique." sqref="A399">
      <formula1>SUMPRODUCT(--($A$2:$A$500=A399))=1</formula1>
    </dataValidation>
    <dataValidation type="custom" allowBlank="1" showErrorMessage="1" errorTitle="Duplicate ID" error="Each Scenario ID must be unique." sqref="A4">
      <formula1>SUMPRODUCT(--($A$2:$A$500=A4))=1</formula1>
    </dataValidation>
    <dataValidation type="custom" allowBlank="1" showErrorMessage="1" errorTitle="Duplicate ID" error="Each Scenario ID must be unique." sqref="A40">
      <formula1>SUMPRODUCT(--($A$2:$A$500=A40))=1</formula1>
    </dataValidation>
    <dataValidation type="custom" allowBlank="1" showErrorMessage="1" errorTitle="Duplicate ID" error="Each Scenario ID must be unique." sqref="A400">
      <formula1>SUMPRODUCT(--($A$2:$A$500=A400))=1</formula1>
    </dataValidation>
    <dataValidation type="custom" allowBlank="1" showErrorMessage="1" errorTitle="Duplicate ID" error="Each Scenario ID must be unique." sqref="A401">
      <formula1>SUMPRODUCT(--($A$2:$A$500=A401))=1</formula1>
    </dataValidation>
    <dataValidation type="custom" allowBlank="1" showErrorMessage="1" errorTitle="Duplicate ID" error="Each Scenario ID must be unique." sqref="A402">
      <formula1>SUMPRODUCT(--($A$2:$A$500=A402))=1</formula1>
    </dataValidation>
    <dataValidation type="custom" allowBlank="1" showErrorMessage="1" errorTitle="Duplicate ID" error="Each Scenario ID must be unique." sqref="A403">
      <formula1>SUMPRODUCT(--($A$2:$A$500=A403))=1</formula1>
    </dataValidation>
    <dataValidation type="custom" allowBlank="1" showErrorMessage="1" errorTitle="Duplicate ID" error="Each Scenario ID must be unique." sqref="A404">
      <formula1>SUMPRODUCT(--($A$2:$A$500=A404))=1</formula1>
    </dataValidation>
    <dataValidation type="custom" allowBlank="1" showErrorMessage="1" errorTitle="Duplicate ID" error="Each Scenario ID must be unique." sqref="A405">
      <formula1>SUMPRODUCT(--($A$2:$A$500=A405))=1</formula1>
    </dataValidation>
    <dataValidation type="custom" allowBlank="1" showErrorMessage="1" errorTitle="Duplicate ID" error="Each Scenario ID must be unique." sqref="A406">
      <formula1>SUMPRODUCT(--($A$2:$A$500=A406))=1</formula1>
    </dataValidation>
    <dataValidation type="custom" allowBlank="1" showErrorMessage="1" errorTitle="Duplicate ID" error="Each Scenario ID must be unique." sqref="A407">
      <formula1>SUMPRODUCT(--($A$2:$A$500=A407))=1</formula1>
    </dataValidation>
    <dataValidation type="custom" allowBlank="1" showErrorMessage="1" errorTitle="Duplicate ID" error="Each Scenario ID must be unique." sqref="A408">
      <formula1>SUMPRODUCT(--($A$2:$A$500=A408))=1</formula1>
    </dataValidation>
    <dataValidation type="custom" allowBlank="1" showErrorMessage="1" errorTitle="Duplicate ID" error="Each Scenario ID must be unique." sqref="A409">
      <formula1>SUMPRODUCT(--($A$2:$A$500=A409))=1</formula1>
    </dataValidation>
    <dataValidation type="custom" allowBlank="1" showErrorMessage="1" errorTitle="Duplicate ID" error="Each Scenario ID must be unique." sqref="A41">
      <formula1>SUMPRODUCT(--($A$2:$A$500=A41))=1</formula1>
    </dataValidation>
    <dataValidation type="custom" allowBlank="1" showErrorMessage="1" errorTitle="Duplicate ID" error="Each Scenario ID must be unique." sqref="A410">
      <formula1>SUMPRODUCT(--($A$2:$A$500=A410))=1</formula1>
    </dataValidation>
    <dataValidation type="custom" allowBlank="1" showErrorMessage="1" errorTitle="Duplicate ID" error="Each Scenario ID must be unique." sqref="A411">
      <formula1>SUMPRODUCT(--($A$2:$A$500=A411))=1</formula1>
    </dataValidation>
    <dataValidation type="custom" allowBlank="1" showErrorMessage="1" errorTitle="Duplicate ID" error="Each Scenario ID must be unique." sqref="A412">
      <formula1>SUMPRODUCT(--($A$2:$A$500=A412))=1</formula1>
    </dataValidation>
    <dataValidation type="custom" allowBlank="1" showErrorMessage="1" errorTitle="Duplicate ID" error="Each Scenario ID must be unique." sqref="A413">
      <formula1>SUMPRODUCT(--($A$2:$A$500=A413))=1</formula1>
    </dataValidation>
    <dataValidation type="custom" allowBlank="1" showErrorMessage="1" errorTitle="Duplicate ID" error="Each Scenario ID must be unique." sqref="A414">
      <formula1>SUMPRODUCT(--($A$2:$A$500=A414))=1</formula1>
    </dataValidation>
    <dataValidation type="custom" allowBlank="1" showErrorMessage="1" errorTitle="Duplicate ID" error="Each Scenario ID must be unique." sqref="A415">
      <formula1>SUMPRODUCT(--($A$2:$A$500=A415))=1</formula1>
    </dataValidation>
    <dataValidation type="custom" allowBlank="1" showErrorMessage="1" errorTitle="Duplicate ID" error="Each Scenario ID must be unique." sqref="A416">
      <formula1>SUMPRODUCT(--($A$2:$A$500=A416))=1</formula1>
    </dataValidation>
    <dataValidation type="custom" allowBlank="1" showErrorMessage="1" errorTitle="Duplicate ID" error="Each Scenario ID must be unique." sqref="A417">
      <formula1>SUMPRODUCT(--($A$2:$A$500=A417))=1</formula1>
    </dataValidation>
    <dataValidation type="custom" allowBlank="1" showErrorMessage="1" errorTitle="Duplicate ID" error="Each Scenario ID must be unique." sqref="A418">
      <formula1>SUMPRODUCT(--($A$2:$A$500=A418))=1</formula1>
    </dataValidation>
    <dataValidation type="custom" allowBlank="1" showErrorMessage="1" errorTitle="Duplicate ID" error="Each Scenario ID must be unique." sqref="A419">
      <formula1>SUMPRODUCT(--($A$2:$A$500=A419))=1</formula1>
    </dataValidation>
    <dataValidation type="custom" allowBlank="1" showErrorMessage="1" errorTitle="Duplicate ID" error="Each Scenario ID must be unique." sqref="A42">
      <formula1>SUMPRODUCT(--($A$2:$A$500=A42))=1</formula1>
    </dataValidation>
    <dataValidation type="custom" allowBlank="1" showErrorMessage="1" errorTitle="Duplicate ID" error="Each Scenario ID must be unique." sqref="A420">
      <formula1>SUMPRODUCT(--($A$2:$A$500=A420))=1</formula1>
    </dataValidation>
    <dataValidation type="custom" allowBlank="1" showErrorMessage="1" errorTitle="Duplicate ID" error="Each Scenario ID must be unique." sqref="A421">
      <formula1>SUMPRODUCT(--($A$2:$A$500=A421))=1</formula1>
    </dataValidation>
    <dataValidation type="custom" allowBlank="1" showErrorMessage="1" errorTitle="Duplicate ID" error="Each Scenario ID must be unique." sqref="A422">
      <formula1>SUMPRODUCT(--($A$2:$A$500=A422))=1</formula1>
    </dataValidation>
    <dataValidation type="custom" allowBlank="1" showErrorMessage="1" errorTitle="Duplicate ID" error="Each Scenario ID must be unique." sqref="A423">
      <formula1>SUMPRODUCT(--($A$2:$A$500=A423))=1</formula1>
    </dataValidation>
    <dataValidation type="custom" allowBlank="1" showErrorMessage="1" errorTitle="Duplicate ID" error="Each Scenario ID must be unique." sqref="A424">
      <formula1>SUMPRODUCT(--($A$2:$A$500=A424))=1</formula1>
    </dataValidation>
    <dataValidation type="custom" allowBlank="1" showErrorMessage="1" errorTitle="Duplicate ID" error="Each Scenario ID must be unique." sqref="A425">
      <formula1>SUMPRODUCT(--($A$2:$A$500=A425))=1</formula1>
    </dataValidation>
    <dataValidation type="custom" allowBlank="1" showErrorMessage="1" errorTitle="Duplicate ID" error="Each Scenario ID must be unique." sqref="A426">
      <formula1>SUMPRODUCT(--($A$2:$A$500=A426))=1</formula1>
    </dataValidation>
    <dataValidation type="custom" allowBlank="1" showErrorMessage="1" errorTitle="Duplicate ID" error="Each Scenario ID must be unique." sqref="A427">
      <formula1>SUMPRODUCT(--($A$2:$A$500=A427))=1</formula1>
    </dataValidation>
    <dataValidation type="custom" allowBlank="1" showErrorMessage="1" errorTitle="Duplicate ID" error="Each Scenario ID must be unique." sqref="A428">
      <formula1>SUMPRODUCT(--($A$2:$A$500=A428))=1</formula1>
    </dataValidation>
    <dataValidation type="custom" allowBlank="1" showErrorMessage="1" errorTitle="Duplicate ID" error="Each Scenario ID must be unique." sqref="A429">
      <formula1>SUMPRODUCT(--($A$2:$A$500=A429))=1</formula1>
    </dataValidation>
    <dataValidation type="custom" allowBlank="1" showErrorMessage="1" errorTitle="Duplicate ID" error="Each Scenario ID must be unique." sqref="A43">
      <formula1>SUMPRODUCT(--($A$2:$A$500=A43))=1</formula1>
    </dataValidation>
    <dataValidation type="custom" allowBlank="1" showErrorMessage="1" errorTitle="Duplicate ID" error="Each Scenario ID must be unique." sqref="A430">
      <formula1>SUMPRODUCT(--($A$2:$A$500=A430))=1</formula1>
    </dataValidation>
    <dataValidation type="custom" allowBlank="1" showErrorMessage="1" errorTitle="Duplicate ID" error="Each Scenario ID must be unique." sqref="A431">
      <formula1>SUMPRODUCT(--($A$2:$A$500=A431))=1</formula1>
    </dataValidation>
    <dataValidation type="custom" allowBlank="1" showErrorMessage="1" errorTitle="Duplicate ID" error="Each Scenario ID must be unique." sqref="A432">
      <formula1>SUMPRODUCT(--($A$2:$A$500=A432))=1</formula1>
    </dataValidation>
    <dataValidation type="custom" allowBlank="1" showErrorMessage="1" errorTitle="Duplicate ID" error="Each Scenario ID must be unique." sqref="A433">
      <formula1>SUMPRODUCT(--($A$2:$A$500=A433))=1</formula1>
    </dataValidation>
    <dataValidation type="custom" allowBlank="1" showErrorMessage="1" errorTitle="Duplicate ID" error="Each Scenario ID must be unique." sqref="A434">
      <formula1>SUMPRODUCT(--($A$2:$A$500=A434))=1</formula1>
    </dataValidation>
    <dataValidation type="custom" allowBlank="1" showErrorMessage="1" errorTitle="Duplicate ID" error="Each Scenario ID must be unique." sqref="A435">
      <formula1>SUMPRODUCT(--($A$2:$A$500=A435))=1</formula1>
    </dataValidation>
    <dataValidation type="custom" allowBlank="1" showErrorMessage="1" errorTitle="Duplicate ID" error="Each Scenario ID must be unique." sqref="A436">
      <formula1>SUMPRODUCT(--($A$2:$A$500=A436))=1</formula1>
    </dataValidation>
    <dataValidation type="custom" allowBlank="1" showErrorMessage="1" errorTitle="Duplicate ID" error="Each Scenario ID must be unique." sqref="A437">
      <formula1>SUMPRODUCT(--($A$2:$A$500=A437))=1</formula1>
    </dataValidation>
    <dataValidation type="custom" allowBlank="1" showErrorMessage="1" errorTitle="Duplicate ID" error="Each Scenario ID must be unique." sqref="A438">
      <formula1>SUMPRODUCT(--($A$2:$A$500=A438))=1</formula1>
    </dataValidation>
    <dataValidation type="custom" allowBlank="1" showErrorMessage="1" errorTitle="Duplicate ID" error="Each Scenario ID must be unique." sqref="A439">
      <formula1>SUMPRODUCT(--($A$2:$A$500=A439))=1</formula1>
    </dataValidation>
    <dataValidation type="custom" allowBlank="1" showErrorMessage="1" errorTitle="Duplicate ID" error="Each Scenario ID must be unique." sqref="A44">
      <formula1>SUMPRODUCT(--($A$2:$A$500=A44))=1</formula1>
    </dataValidation>
    <dataValidation type="custom" allowBlank="1" showErrorMessage="1" errorTitle="Duplicate ID" error="Each Scenario ID must be unique." sqref="A440">
      <formula1>SUMPRODUCT(--($A$2:$A$500=A440))=1</formula1>
    </dataValidation>
    <dataValidation type="custom" allowBlank="1" showErrorMessage="1" errorTitle="Duplicate ID" error="Each Scenario ID must be unique." sqref="A441">
      <formula1>SUMPRODUCT(--($A$2:$A$500=A441))=1</formula1>
    </dataValidation>
    <dataValidation type="custom" allowBlank="1" showErrorMessage="1" errorTitle="Duplicate ID" error="Each Scenario ID must be unique." sqref="A442">
      <formula1>SUMPRODUCT(--($A$2:$A$500=A442))=1</formula1>
    </dataValidation>
    <dataValidation type="custom" allowBlank="1" showErrorMessage="1" errorTitle="Duplicate ID" error="Each Scenario ID must be unique." sqref="A443">
      <formula1>SUMPRODUCT(--($A$2:$A$500=A443))=1</formula1>
    </dataValidation>
    <dataValidation type="custom" allowBlank="1" showErrorMessage="1" errorTitle="Duplicate ID" error="Each Scenario ID must be unique." sqref="A444">
      <formula1>SUMPRODUCT(--($A$2:$A$500=A444))=1</formula1>
    </dataValidation>
    <dataValidation type="custom" allowBlank="1" showErrorMessage="1" errorTitle="Duplicate ID" error="Each Scenario ID must be unique." sqref="A445">
      <formula1>SUMPRODUCT(--($A$2:$A$500=A445))=1</formula1>
    </dataValidation>
    <dataValidation type="custom" allowBlank="1" showErrorMessage="1" errorTitle="Duplicate ID" error="Each Scenario ID must be unique." sqref="A446">
      <formula1>SUMPRODUCT(--($A$2:$A$500=A446))=1</formula1>
    </dataValidation>
    <dataValidation type="custom" allowBlank="1" showErrorMessage="1" errorTitle="Duplicate ID" error="Each Scenario ID must be unique." sqref="A447">
      <formula1>SUMPRODUCT(--($A$2:$A$500=A447))=1</formula1>
    </dataValidation>
    <dataValidation type="custom" allowBlank="1" showErrorMessage="1" errorTitle="Duplicate ID" error="Each Scenario ID must be unique." sqref="A448">
      <formula1>SUMPRODUCT(--($A$2:$A$500=A448))=1</formula1>
    </dataValidation>
    <dataValidation type="custom" allowBlank="1" showErrorMessage="1" errorTitle="Duplicate ID" error="Each Scenario ID must be unique." sqref="A449">
      <formula1>SUMPRODUCT(--($A$2:$A$500=A449))=1</formula1>
    </dataValidation>
    <dataValidation type="custom" allowBlank="1" showErrorMessage="1" errorTitle="Duplicate ID" error="Each Scenario ID must be unique." sqref="A45">
      <formula1>SUMPRODUCT(--($A$2:$A$500=A45))=1</formula1>
    </dataValidation>
    <dataValidation type="custom" allowBlank="1" showErrorMessage="1" errorTitle="Duplicate ID" error="Each Scenario ID must be unique." sqref="A450">
      <formula1>SUMPRODUCT(--($A$2:$A$500=A450))=1</formula1>
    </dataValidation>
    <dataValidation type="custom" allowBlank="1" showErrorMessage="1" errorTitle="Duplicate ID" error="Each Scenario ID must be unique." sqref="A451">
      <formula1>SUMPRODUCT(--($A$2:$A$500=A451))=1</formula1>
    </dataValidation>
    <dataValidation type="custom" allowBlank="1" showErrorMessage="1" errorTitle="Duplicate ID" error="Each Scenario ID must be unique." sqref="A452">
      <formula1>SUMPRODUCT(--($A$2:$A$500=A452))=1</formula1>
    </dataValidation>
    <dataValidation type="custom" allowBlank="1" showErrorMessage="1" errorTitle="Duplicate ID" error="Each Scenario ID must be unique." sqref="A453">
      <formula1>SUMPRODUCT(--($A$2:$A$500=A453))=1</formula1>
    </dataValidation>
    <dataValidation type="custom" allowBlank="1" showErrorMessage="1" errorTitle="Duplicate ID" error="Each Scenario ID must be unique." sqref="A454">
      <formula1>SUMPRODUCT(--($A$2:$A$500=A454))=1</formula1>
    </dataValidation>
    <dataValidation type="custom" allowBlank="1" showErrorMessage="1" errorTitle="Duplicate ID" error="Each Scenario ID must be unique." sqref="A455">
      <formula1>SUMPRODUCT(--($A$2:$A$500=A455))=1</formula1>
    </dataValidation>
    <dataValidation type="custom" allowBlank="1" showErrorMessage="1" errorTitle="Duplicate ID" error="Each Scenario ID must be unique." sqref="A456">
      <formula1>SUMPRODUCT(--($A$2:$A$500=A456))=1</formula1>
    </dataValidation>
    <dataValidation type="custom" allowBlank="1" showErrorMessage="1" errorTitle="Duplicate ID" error="Each Scenario ID must be unique." sqref="A457">
      <formula1>SUMPRODUCT(--($A$2:$A$500=A457))=1</formula1>
    </dataValidation>
    <dataValidation type="custom" allowBlank="1" showErrorMessage="1" errorTitle="Duplicate ID" error="Each Scenario ID must be unique." sqref="A458">
      <formula1>SUMPRODUCT(--($A$2:$A$500=A458))=1</formula1>
    </dataValidation>
    <dataValidation type="custom" allowBlank="1" showErrorMessage="1" errorTitle="Duplicate ID" error="Each Scenario ID must be unique." sqref="A459">
      <formula1>SUMPRODUCT(--($A$2:$A$500=A459))=1</formula1>
    </dataValidation>
    <dataValidation type="custom" allowBlank="1" showErrorMessage="1" errorTitle="Duplicate ID" error="Each Scenario ID must be unique." sqref="A46">
      <formula1>SUMPRODUCT(--($A$2:$A$500=A46))=1</formula1>
    </dataValidation>
    <dataValidation type="custom" allowBlank="1" showErrorMessage="1" errorTitle="Duplicate ID" error="Each Scenario ID must be unique." sqref="A460">
      <formula1>SUMPRODUCT(--($A$2:$A$500=A460))=1</formula1>
    </dataValidation>
    <dataValidation type="custom" allowBlank="1" showErrorMessage="1" errorTitle="Duplicate ID" error="Each Scenario ID must be unique." sqref="A461">
      <formula1>SUMPRODUCT(--($A$2:$A$500=A461))=1</formula1>
    </dataValidation>
    <dataValidation type="custom" allowBlank="1" showErrorMessage="1" errorTitle="Duplicate ID" error="Each Scenario ID must be unique." sqref="A462">
      <formula1>SUMPRODUCT(--($A$2:$A$500=A462))=1</formula1>
    </dataValidation>
    <dataValidation type="custom" allowBlank="1" showErrorMessage="1" errorTitle="Duplicate ID" error="Each Scenario ID must be unique." sqref="A463">
      <formula1>SUMPRODUCT(--($A$2:$A$500=A463))=1</formula1>
    </dataValidation>
    <dataValidation type="custom" allowBlank="1" showErrorMessage="1" errorTitle="Duplicate ID" error="Each Scenario ID must be unique." sqref="A464">
      <formula1>SUMPRODUCT(--($A$2:$A$500=A464))=1</formula1>
    </dataValidation>
    <dataValidation type="custom" allowBlank="1" showErrorMessage="1" errorTitle="Duplicate ID" error="Each Scenario ID must be unique." sqref="A465">
      <formula1>SUMPRODUCT(--($A$2:$A$500=A465))=1</formula1>
    </dataValidation>
    <dataValidation type="custom" allowBlank="1" showErrorMessage="1" errorTitle="Duplicate ID" error="Each Scenario ID must be unique." sqref="A466">
      <formula1>SUMPRODUCT(--($A$2:$A$500=A466))=1</formula1>
    </dataValidation>
    <dataValidation type="custom" allowBlank="1" showErrorMessage="1" errorTitle="Duplicate ID" error="Each Scenario ID must be unique." sqref="A467">
      <formula1>SUMPRODUCT(--($A$2:$A$500=A467))=1</formula1>
    </dataValidation>
    <dataValidation type="custom" allowBlank="1" showErrorMessage="1" errorTitle="Duplicate ID" error="Each Scenario ID must be unique." sqref="A468">
      <formula1>SUMPRODUCT(--($A$2:$A$500=A468))=1</formula1>
    </dataValidation>
    <dataValidation type="custom" allowBlank="1" showErrorMessage="1" errorTitle="Duplicate ID" error="Each Scenario ID must be unique." sqref="A469">
      <formula1>SUMPRODUCT(--($A$2:$A$500=A469))=1</formula1>
    </dataValidation>
    <dataValidation type="custom" allowBlank="1" showErrorMessage="1" errorTitle="Duplicate ID" error="Each Scenario ID must be unique." sqref="A47">
      <formula1>SUMPRODUCT(--($A$2:$A$500=A47))=1</formula1>
    </dataValidation>
    <dataValidation type="custom" allowBlank="1" showErrorMessage="1" errorTitle="Duplicate ID" error="Each Scenario ID must be unique." sqref="A470">
      <formula1>SUMPRODUCT(--($A$2:$A$500=A470))=1</formula1>
    </dataValidation>
    <dataValidation type="custom" allowBlank="1" showErrorMessage="1" errorTitle="Duplicate ID" error="Each Scenario ID must be unique." sqref="A471">
      <formula1>SUMPRODUCT(--($A$2:$A$500=A471))=1</formula1>
    </dataValidation>
    <dataValidation type="custom" allowBlank="1" showErrorMessage="1" errorTitle="Duplicate ID" error="Each Scenario ID must be unique." sqref="A472">
      <formula1>SUMPRODUCT(--($A$2:$A$500=A472))=1</formula1>
    </dataValidation>
    <dataValidation type="custom" allowBlank="1" showErrorMessage="1" errorTitle="Duplicate ID" error="Each Scenario ID must be unique." sqref="A473">
      <formula1>SUMPRODUCT(--($A$2:$A$500=A473))=1</formula1>
    </dataValidation>
    <dataValidation type="custom" allowBlank="1" showErrorMessage="1" errorTitle="Duplicate ID" error="Each Scenario ID must be unique." sqref="A474">
      <formula1>SUMPRODUCT(--($A$2:$A$500=A474))=1</formula1>
    </dataValidation>
    <dataValidation type="custom" allowBlank="1" showErrorMessage="1" errorTitle="Duplicate ID" error="Each Scenario ID must be unique." sqref="A475">
      <formula1>SUMPRODUCT(--($A$2:$A$500=A475))=1</formula1>
    </dataValidation>
    <dataValidation type="custom" allowBlank="1" showErrorMessage="1" errorTitle="Duplicate ID" error="Each Scenario ID must be unique." sqref="A476">
      <formula1>SUMPRODUCT(--($A$2:$A$500=A476))=1</formula1>
    </dataValidation>
    <dataValidation type="custom" allowBlank="1" showErrorMessage="1" errorTitle="Duplicate ID" error="Each Scenario ID must be unique." sqref="A477">
      <formula1>SUMPRODUCT(--($A$2:$A$500=A477))=1</formula1>
    </dataValidation>
    <dataValidation type="custom" allowBlank="1" showErrorMessage="1" errorTitle="Duplicate ID" error="Each Scenario ID must be unique." sqref="A478">
      <formula1>SUMPRODUCT(--($A$2:$A$500=A478))=1</formula1>
    </dataValidation>
    <dataValidation type="custom" allowBlank="1" showErrorMessage="1" errorTitle="Duplicate ID" error="Each Scenario ID must be unique." sqref="A479">
      <formula1>SUMPRODUCT(--($A$2:$A$500=A479))=1</formula1>
    </dataValidation>
    <dataValidation type="custom" allowBlank="1" showErrorMessage="1" errorTitle="Duplicate ID" error="Each Scenario ID must be unique." sqref="A48">
      <formula1>SUMPRODUCT(--($A$2:$A$500=A48))=1</formula1>
    </dataValidation>
    <dataValidation type="custom" allowBlank="1" showErrorMessage="1" errorTitle="Duplicate ID" error="Each Scenario ID must be unique." sqref="A480">
      <formula1>SUMPRODUCT(--($A$2:$A$500=A480))=1</formula1>
    </dataValidation>
    <dataValidation type="custom" allowBlank="1" showErrorMessage="1" errorTitle="Duplicate ID" error="Each Scenario ID must be unique." sqref="A481">
      <formula1>SUMPRODUCT(--($A$2:$A$500=A481))=1</formula1>
    </dataValidation>
    <dataValidation type="custom" allowBlank="1" showErrorMessage="1" errorTitle="Duplicate ID" error="Each Scenario ID must be unique." sqref="A482">
      <formula1>SUMPRODUCT(--($A$2:$A$500=A482))=1</formula1>
    </dataValidation>
    <dataValidation type="custom" allowBlank="1" showErrorMessage="1" errorTitle="Duplicate ID" error="Each Scenario ID must be unique." sqref="A483">
      <formula1>SUMPRODUCT(--($A$2:$A$500=A483))=1</formula1>
    </dataValidation>
    <dataValidation type="custom" allowBlank="1" showErrorMessage="1" errorTitle="Duplicate ID" error="Each Scenario ID must be unique." sqref="A484">
      <formula1>SUMPRODUCT(--($A$2:$A$500=A484))=1</formula1>
    </dataValidation>
    <dataValidation type="custom" allowBlank="1" showErrorMessage="1" errorTitle="Duplicate ID" error="Each Scenario ID must be unique." sqref="A485">
      <formula1>SUMPRODUCT(--($A$2:$A$500=A485))=1</formula1>
    </dataValidation>
    <dataValidation type="custom" allowBlank="1" showErrorMessage="1" errorTitle="Duplicate ID" error="Each Scenario ID must be unique." sqref="A486">
      <formula1>SUMPRODUCT(--($A$2:$A$500=A486))=1</formula1>
    </dataValidation>
    <dataValidation type="custom" allowBlank="1" showErrorMessage="1" errorTitle="Duplicate ID" error="Each Scenario ID must be unique." sqref="A487">
      <formula1>SUMPRODUCT(--($A$2:$A$500=A487))=1</formula1>
    </dataValidation>
    <dataValidation type="custom" allowBlank="1" showErrorMessage="1" errorTitle="Duplicate ID" error="Each Scenario ID must be unique." sqref="A488">
      <formula1>SUMPRODUCT(--($A$2:$A$500=A488))=1</formula1>
    </dataValidation>
    <dataValidation type="custom" allowBlank="1" showErrorMessage="1" errorTitle="Duplicate ID" error="Each Scenario ID must be unique." sqref="A489">
      <formula1>SUMPRODUCT(--($A$2:$A$500=A489))=1</formula1>
    </dataValidation>
    <dataValidation type="custom" allowBlank="1" showErrorMessage="1" errorTitle="Duplicate ID" error="Each Scenario ID must be unique." sqref="A49">
      <formula1>SUMPRODUCT(--($A$2:$A$500=A49))=1</formula1>
    </dataValidation>
    <dataValidation type="custom" allowBlank="1" showErrorMessage="1" errorTitle="Duplicate ID" error="Each Scenario ID must be unique." sqref="A490">
      <formula1>SUMPRODUCT(--($A$2:$A$500=A490))=1</formula1>
    </dataValidation>
    <dataValidation type="custom" allowBlank="1" showErrorMessage="1" errorTitle="Duplicate ID" error="Each Scenario ID must be unique." sqref="A491">
      <formula1>SUMPRODUCT(--($A$2:$A$500=A491))=1</formula1>
    </dataValidation>
    <dataValidation type="custom" allowBlank="1" showErrorMessage="1" errorTitle="Duplicate ID" error="Each Scenario ID must be unique." sqref="A492">
      <formula1>SUMPRODUCT(--($A$2:$A$500=A492))=1</formula1>
    </dataValidation>
    <dataValidation type="custom" allowBlank="1" showErrorMessage="1" errorTitle="Duplicate ID" error="Each Scenario ID must be unique." sqref="A493">
      <formula1>SUMPRODUCT(--($A$2:$A$500=A493))=1</formula1>
    </dataValidation>
    <dataValidation type="custom" allowBlank="1" showErrorMessage="1" errorTitle="Duplicate ID" error="Each Scenario ID must be unique." sqref="A494">
      <formula1>SUMPRODUCT(--($A$2:$A$500=A494))=1</formula1>
    </dataValidation>
    <dataValidation type="custom" allowBlank="1" showErrorMessage="1" errorTitle="Duplicate ID" error="Each Scenario ID must be unique." sqref="A495">
      <formula1>SUMPRODUCT(--($A$2:$A$500=A495))=1</formula1>
    </dataValidation>
    <dataValidation type="custom" allowBlank="1" showErrorMessage="1" errorTitle="Duplicate ID" error="Each Scenario ID must be unique." sqref="A496">
      <formula1>SUMPRODUCT(--($A$2:$A$500=A496))=1</formula1>
    </dataValidation>
    <dataValidation type="custom" allowBlank="1" showErrorMessage="1" errorTitle="Duplicate ID" error="Each Scenario ID must be unique." sqref="A497">
      <formula1>SUMPRODUCT(--($A$2:$A$500=A497))=1</formula1>
    </dataValidation>
    <dataValidation type="custom" allowBlank="1" showErrorMessage="1" errorTitle="Duplicate ID" error="Each Scenario ID must be unique." sqref="A498">
      <formula1>SUMPRODUCT(--($A$2:$A$500=A498))=1</formula1>
    </dataValidation>
    <dataValidation type="custom" allowBlank="1" showErrorMessage="1" errorTitle="Duplicate ID" error="Each Scenario ID must be unique." sqref="A499">
      <formula1>SUMPRODUCT(--($A$2:$A$500=A499))=1</formula1>
    </dataValidation>
    <dataValidation type="custom" allowBlank="1" showErrorMessage="1" errorTitle="Duplicate ID" error="Each Scenario ID must be unique." sqref="A5">
      <formula1>SUMPRODUCT(--($A$2:$A$500=A5))=1</formula1>
    </dataValidation>
    <dataValidation type="custom" allowBlank="1" showErrorMessage="1" errorTitle="Duplicate ID" error="Each Scenario ID must be unique." sqref="A50">
      <formula1>SUMPRODUCT(--($A$2:$A$500=A50))=1</formula1>
    </dataValidation>
    <dataValidation type="custom" allowBlank="1" showErrorMessage="1" errorTitle="Duplicate ID" error="Each Scenario ID must be unique." sqref="A500">
      <formula1>SUMPRODUCT(--($A$2:$A$500=A500))=1</formula1>
    </dataValidation>
    <dataValidation type="custom" allowBlank="1" showErrorMessage="1" errorTitle="Duplicate ID" error="Each Scenario ID must be unique." sqref="A51">
      <formula1>SUMPRODUCT(--($A$2:$A$500=A51))=1</formula1>
    </dataValidation>
    <dataValidation type="custom" allowBlank="1" showErrorMessage="1" errorTitle="Duplicate ID" error="Each Scenario ID must be unique." sqref="A52">
      <formula1>SUMPRODUCT(--($A$2:$A$500=A52))=1</formula1>
    </dataValidation>
    <dataValidation type="custom" allowBlank="1" showErrorMessage="1" errorTitle="Duplicate ID" error="Each Scenario ID must be unique." sqref="A53">
      <formula1>SUMPRODUCT(--($A$2:$A$500=A53))=1</formula1>
    </dataValidation>
    <dataValidation type="custom" allowBlank="1" showErrorMessage="1" errorTitle="Duplicate ID" error="Each Scenario ID must be unique." sqref="A54">
      <formula1>SUMPRODUCT(--($A$2:$A$500=A54))=1</formula1>
    </dataValidation>
    <dataValidation type="custom" allowBlank="1" showErrorMessage="1" errorTitle="Duplicate ID" error="Each Scenario ID must be unique." sqref="A55">
      <formula1>SUMPRODUCT(--($A$2:$A$500=A55))=1</formula1>
    </dataValidation>
    <dataValidation type="custom" allowBlank="1" showErrorMessage="1" errorTitle="Duplicate ID" error="Each Scenario ID must be unique." sqref="A56">
      <formula1>SUMPRODUCT(--($A$2:$A$500=A56))=1</formula1>
    </dataValidation>
    <dataValidation type="custom" allowBlank="1" showErrorMessage="1" errorTitle="Duplicate ID" error="Each Scenario ID must be unique." sqref="A57">
      <formula1>SUMPRODUCT(--($A$2:$A$500=A57))=1</formula1>
    </dataValidation>
    <dataValidation type="custom" allowBlank="1" showErrorMessage="1" errorTitle="Duplicate ID" error="Each Scenario ID must be unique." sqref="A58">
      <formula1>SUMPRODUCT(--($A$2:$A$500=A58))=1</formula1>
    </dataValidation>
    <dataValidation type="custom" allowBlank="1" showErrorMessage="1" errorTitle="Duplicate ID" error="Each Scenario ID must be unique." sqref="A59">
      <formula1>SUMPRODUCT(--($A$2:$A$500=A59))=1</formula1>
    </dataValidation>
    <dataValidation type="custom" allowBlank="1" showErrorMessage="1" errorTitle="Duplicate ID" error="Each Scenario ID must be unique." sqref="A6">
      <formula1>SUMPRODUCT(--($A$2:$A$500=A6))=1</formula1>
    </dataValidation>
    <dataValidation type="custom" allowBlank="1" showErrorMessage="1" errorTitle="Duplicate ID" error="Each Scenario ID must be unique." sqref="A60">
      <formula1>SUMPRODUCT(--($A$2:$A$500=A60))=1</formula1>
    </dataValidation>
    <dataValidation type="custom" allowBlank="1" showErrorMessage="1" errorTitle="Duplicate ID" error="Each Scenario ID must be unique." sqref="A61">
      <formula1>SUMPRODUCT(--($A$2:$A$500=A61))=1</formula1>
    </dataValidation>
    <dataValidation type="custom" allowBlank="1" showErrorMessage="1" errorTitle="Duplicate ID" error="Each Scenario ID must be unique." sqref="A62">
      <formula1>SUMPRODUCT(--($A$2:$A$500=A62))=1</formula1>
    </dataValidation>
    <dataValidation type="custom" allowBlank="1" showErrorMessage="1" errorTitle="Duplicate ID" error="Each Scenario ID must be unique." sqref="A63">
      <formula1>SUMPRODUCT(--($A$2:$A$500=A63))=1</formula1>
    </dataValidation>
    <dataValidation type="custom" allowBlank="1" showErrorMessage="1" errorTitle="Duplicate ID" error="Each Scenario ID must be unique." sqref="A64">
      <formula1>SUMPRODUCT(--($A$2:$A$500=A64))=1</formula1>
    </dataValidation>
    <dataValidation type="custom" allowBlank="1" showErrorMessage="1" errorTitle="Duplicate ID" error="Each Scenario ID must be unique." sqref="A65">
      <formula1>SUMPRODUCT(--($A$2:$A$500=A65))=1</formula1>
    </dataValidation>
    <dataValidation type="custom" allowBlank="1" showErrorMessage="1" errorTitle="Duplicate ID" error="Each Scenario ID must be unique." sqref="A66">
      <formula1>SUMPRODUCT(--($A$2:$A$500=A66))=1</formula1>
    </dataValidation>
    <dataValidation type="custom" allowBlank="1" showErrorMessage="1" errorTitle="Duplicate ID" error="Each Scenario ID must be unique." sqref="A67">
      <formula1>SUMPRODUCT(--($A$2:$A$500=A67))=1</formula1>
    </dataValidation>
    <dataValidation type="custom" allowBlank="1" showErrorMessage="1" errorTitle="Duplicate ID" error="Each Scenario ID must be unique." sqref="A68">
      <formula1>SUMPRODUCT(--($A$2:$A$500=A68))=1</formula1>
    </dataValidation>
    <dataValidation type="custom" allowBlank="1" showErrorMessage="1" errorTitle="Duplicate ID" error="Each Scenario ID must be unique." sqref="A69">
      <formula1>SUMPRODUCT(--($A$2:$A$500=A69))=1</formula1>
    </dataValidation>
    <dataValidation type="custom" allowBlank="1" showErrorMessage="1" errorTitle="Duplicate ID" error="Each Scenario ID must be unique." sqref="A7">
      <formula1>SUMPRODUCT(--($A$2:$A$500=A7))=1</formula1>
    </dataValidation>
    <dataValidation type="custom" allowBlank="1" showErrorMessage="1" errorTitle="Duplicate ID" error="Each Scenario ID must be unique." sqref="A70">
      <formula1>SUMPRODUCT(--($A$2:$A$500=A70))=1</formula1>
    </dataValidation>
    <dataValidation type="custom" allowBlank="1" showErrorMessage="1" errorTitle="Duplicate ID" error="Each Scenario ID must be unique." sqref="A71">
      <formula1>SUMPRODUCT(--($A$2:$A$500=A71))=1</formula1>
    </dataValidation>
    <dataValidation type="custom" allowBlank="1" showErrorMessage="1" errorTitle="Duplicate ID" error="Each Scenario ID must be unique." sqref="A72">
      <formula1>SUMPRODUCT(--($A$2:$A$500=A72))=1</formula1>
    </dataValidation>
    <dataValidation type="custom" allowBlank="1" showErrorMessage="1" errorTitle="Duplicate ID" error="Each Scenario ID must be unique." sqref="A73">
      <formula1>SUMPRODUCT(--($A$2:$A$500=A73))=1</formula1>
    </dataValidation>
    <dataValidation type="custom" allowBlank="1" showErrorMessage="1" errorTitle="Duplicate ID" error="Each Scenario ID must be unique." sqref="A74">
      <formula1>SUMPRODUCT(--($A$2:$A$500=A74))=1</formula1>
    </dataValidation>
    <dataValidation type="custom" allowBlank="1" showErrorMessage="1" errorTitle="Duplicate ID" error="Each Scenario ID must be unique." sqref="A75">
      <formula1>SUMPRODUCT(--($A$2:$A$500=A75))=1</formula1>
    </dataValidation>
    <dataValidation type="custom" allowBlank="1" showErrorMessage="1" errorTitle="Duplicate ID" error="Each Scenario ID must be unique." sqref="A76">
      <formula1>SUMPRODUCT(--($A$2:$A$500=A76))=1</formula1>
    </dataValidation>
    <dataValidation type="custom" allowBlank="1" showErrorMessage="1" errorTitle="Duplicate ID" error="Each Scenario ID must be unique." sqref="A77">
      <formula1>SUMPRODUCT(--($A$2:$A$500=A77))=1</formula1>
    </dataValidation>
    <dataValidation type="custom" allowBlank="1" showErrorMessage="1" errorTitle="Duplicate ID" error="Each Scenario ID must be unique." sqref="A78">
      <formula1>SUMPRODUCT(--($A$2:$A$500=A78))=1</formula1>
    </dataValidation>
    <dataValidation type="custom" allowBlank="1" showErrorMessage="1" errorTitle="Duplicate ID" error="Each Scenario ID must be unique." sqref="A79">
      <formula1>SUMPRODUCT(--($A$2:$A$500=A79))=1</formula1>
    </dataValidation>
    <dataValidation type="custom" allowBlank="1" showErrorMessage="1" errorTitle="Duplicate ID" error="Each Scenario ID must be unique." sqref="A8">
      <formula1>SUMPRODUCT(--($A$2:$A$500=A8))=1</formula1>
    </dataValidation>
    <dataValidation type="custom" allowBlank="1" showErrorMessage="1" errorTitle="Duplicate ID" error="Each Scenario ID must be unique." sqref="A80">
      <formula1>SUMPRODUCT(--($A$2:$A$500=A80))=1</formula1>
    </dataValidation>
    <dataValidation type="custom" allowBlank="1" showErrorMessage="1" errorTitle="Duplicate ID" error="Each Scenario ID must be unique." sqref="A81">
      <formula1>SUMPRODUCT(--($A$2:$A$500=A81))=1</formula1>
    </dataValidation>
    <dataValidation type="custom" allowBlank="1" showErrorMessage="1" errorTitle="Duplicate ID" error="Each Scenario ID must be unique." sqref="A82">
      <formula1>SUMPRODUCT(--($A$2:$A$500=A82))=1</formula1>
    </dataValidation>
    <dataValidation type="custom" allowBlank="1" showErrorMessage="1" errorTitle="Duplicate ID" error="Each Scenario ID must be unique." sqref="A83">
      <formula1>SUMPRODUCT(--($A$2:$A$500=A83))=1</formula1>
    </dataValidation>
    <dataValidation type="custom" allowBlank="1" showErrorMessage="1" errorTitle="Duplicate ID" error="Each Scenario ID must be unique." sqref="A84">
      <formula1>SUMPRODUCT(--($A$2:$A$500=A84))=1</formula1>
    </dataValidation>
    <dataValidation type="custom" allowBlank="1" showErrorMessage="1" errorTitle="Duplicate ID" error="Each Scenario ID must be unique." sqref="A85">
      <formula1>SUMPRODUCT(--($A$2:$A$500=A85))=1</formula1>
    </dataValidation>
    <dataValidation type="custom" allowBlank="1" showErrorMessage="1" errorTitle="Duplicate ID" error="Each Scenario ID must be unique." sqref="A86">
      <formula1>SUMPRODUCT(--($A$2:$A$500=A86))=1</formula1>
    </dataValidation>
    <dataValidation type="custom" allowBlank="1" showErrorMessage="1" errorTitle="Duplicate ID" error="Each Scenario ID must be unique." sqref="A87">
      <formula1>SUMPRODUCT(--($A$2:$A$500=A87))=1</formula1>
    </dataValidation>
    <dataValidation type="custom" allowBlank="1" showErrorMessage="1" errorTitle="Duplicate ID" error="Each Scenario ID must be unique." sqref="A88">
      <formula1>SUMPRODUCT(--($A$2:$A$500=A88))=1</formula1>
    </dataValidation>
    <dataValidation type="custom" allowBlank="1" showErrorMessage="1" errorTitle="Duplicate ID" error="Each Scenario ID must be unique." sqref="A89">
      <formula1>SUMPRODUCT(--($A$2:$A$500=A89))=1</formula1>
    </dataValidation>
    <dataValidation type="custom" allowBlank="1" showErrorMessage="1" errorTitle="Duplicate ID" error="Each Scenario ID must be unique." sqref="A9">
      <formula1>SUMPRODUCT(--($A$2:$A$500=A9))=1</formula1>
    </dataValidation>
    <dataValidation type="custom" allowBlank="1" showErrorMessage="1" errorTitle="Duplicate ID" error="Each Scenario ID must be unique." sqref="A90">
      <formula1>SUMPRODUCT(--($A$2:$A$500=A90))=1</formula1>
    </dataValidation>
    <dataValidation type="custom" allowBlank="1" showErrorMessage="1" errorTitle="Duplicate ID" error="Each Scenario ID must be unique." sqref="A91">
      <formula1>SUMPRODUCT(--($A$2:$A$500=A91))=1</formula1>
    </dataValidation>
    <dataValidation type="custom" allowBlank="1" showErrorMessage="1" errorTitle="Duplicate ID" error="Each Scenario ID must be unique." sqref="A92">
      <formula1>SUMPRODUCT(--($A$2:$A$500=A92))=1</formula1>
    </dataValidation>
    <dataValidation type="custom" allowBlank="1" showErrorMessage="1" errorTitle="Duplicate ID" error="Each Scenario ID must be unique." sqref="A93">
      <formula1>SUMPRODUCT(--($A$2:$A$500=A93))=1</formula1>
    </dataValidation>
    <dataValidation type="custom" allowBlank="1" showErrorMessage="1" errorTitle="Duplicate ID" error="Each Scenario ID must be unique." sqref="A94">
      <formula1>SUMPRODUCT(--($A$2:$A$500=A94))=1</formula1>
    </dataValidation>
    <dataValidation type="custom" allowBlank="1" showErrorMessage="1" errorTitle="Duplicate ID" error="Each Scenario ID must be unique." sqref="A95">
      <formula1>SUMPRODUCT(--($A$2:$A$500=A95))=1</formula1>
    </dataValidation>
    <dataValidation type="custom" allowBlank="1" showErrorMessage="1" errorTitle="Duplicate ID" error="Each Scenario ID must be unique." sqref="A96">
      <formula1>SUMPRODUCT(--($A$2:$A$500=A96))=1</formula1>
    </dataValidation>
    <dataValidation type="custom" allowBlank="1" showErrorMessage="1" errorTitle="Duplicate ID" error="Each Scenario ID must be unique." sqref="A97">
      <formula1>SUMPRODUCT(--($A$2:$A$500=A97))=1</formula1>
    </dataValidation>
    <dataValidation type="custom" allowBlank="1" showErrorMessage="1" errorTitle="Duplicate ID" error="Each Scenario ID must be unique." sqref="A98">
      <formula1>SUMPRODUCT(--($A$2:$A$500=A98))=1</formula1>
    </dataValidation>
    <dataValidation type="custom" allowBlank="1" showErrorMessage="1" errorTitle="Duplicate ID" error="Each Scenario ID must be unique." sqref="A99">
      <formula1>SUMPRODUCT(--($A$2:$A$500=A99))=1</formula1>
    </dataValidation>
    <dataValidation type="list" allowBlank="1" showErrorMessage="1" errorTitle="Unknown process" error="Pick a process listed on Processes." sqref="B2:B500">
      <formula1>Processes!$A$2:$A$21</formula1>
    </dataValidation>
    <dataValidation type="custom" allowBlank="1" showErrorMessage="1" errorTitle="Invalid date" error="Enter a planned date." sqref="E10">
      <formula1>ISNUMBER(E10)</formula1>
    </dataValidation>
    <dataValidation type="custom" allowBlank="1" showErrorMessage="1" errorTitle="Invalid date" error="Enter a planned date." sqref="E100">
      <formula1>ISNUMBER(E100)</formula1>
    </dataValidation>
    <dataValidation type="custom" allowBlank="1" showErrorMessage="1" errorTitle="Invalid date" error="Enter a planned date." sqref="E101">
      <formula1>ISNUMBER(E101)</formula1>
    </dataValidation>
    <dataValidation type="custom" allowBlank="1" showErrorMessage="1" errorTitle="Invalid date" error="Enter a planned date." sqref="E102">
      <formula1>ISNUMBER(E102)</formula1>
    </dataValidation>
    <dataValidation type="custom" allowBlank="1" showErrorMessage="1" errorTitle="Invalid date" error="Enter a planned date." sqref="E103">
      <formula1>ISNUMBER(E103)</formula1>
    </dataValidation>
    <dataValidation type="custom" allowBlank="1" showErrorMessage="1" errorTitle="Invalid date" error="Enter a planned date." sqref="E104">
      <formula1>ISNUMBER(E104)</formula1>
    </dataValidation>
    <dataValidation type="custom" allowBlank="1" showErrorMessage="1" errorTitle="Invalid date" error="Enter a planned date." sqref="E105">
      <formula1>ISNUMBER(E105)</formula1>
    </dataValidation>
    <dataValidation type="custom" allowBlank="1" showErrorMessage="1" errorTitle="Invalid date" error="Enter a planned date." sqref="E106">
      <formula1>ISNUMBER(E106)</formula1>
    </dataValidation>
    <dataValidation type="custom" allowBlank="1" showErrorMessage="1" errorTitle="Invalid date" error="Enter a planned date." sqref="E107">
      <formula1>ISNUMBER(E107)</formula1>
    </dataValidation>
    <dataValidation type="custom" allowBlank="1" showErrorMessage="1" errorTitle="Invalid date" error="Enter a planned date." sqref="E108">
      <formula1>ISNUMBER(E108)</formula1>
    </dataValidation>
    <dataValidation type="custom" allowBlank="1" showErrorMessage="1" errorTitle="Invalid date" error="Enter a planned date." sqref="E109">
      <formula1>ISNUMBER(E109)</formula1>
    </dataValidation>
    <dataValidation type="custom" allowBlank="1" showErrorMessage="1" errorTitle="Invalid date" error="Enter a planned date." sqref="E11">
      <formula1>ISNUMBER(E11)</formula1>
    </dataValidation>
    <dataValidation type="custom" allowBlank="1" showErrorMessage="1" errorTitle="Invalid date" error="Enter a planned date." sqref="E110">
      <formula1>ISNUMBER(E110)</formula1>
    </dataValidation>
    <dataValidation type="custom" allowBlank="1" showErrorMessage="1" errorTitle="Invalid date" error="Enter a planned date." sqref="E111">
      <formula1>ISNUMBER(E111)</formula1>
    </dataValidation>
    <dataValidation type="custom" allowBlank="1" showErrorMessage="1" errorTitle="Invalid date" error="Enter a planned date." sqref="E112">
      <formula1>ISNUMBER(E112)</formula1>
    </dataValidation>
    <dataValidation type="custom" allowBlank="1" showErrorMessage="1" errorTitle="Invalid date" error="Enter a planned date." sqref="E113">
      <formula1>ISNUMBER(E113)</formula1>
    </dataValidation>
    <dataValidation type="custom" allowBlank="1" showErrorMessage="1" errorTitle="Invalid date" error="Enter a planned date." sqref="E114">
      <formula1>ISNUMBER(E114)</formula1>
    </dataValidation>
    <dataValidation type="custom" allowBlank="1" showErrorMessage="1" errorTitle="Invalid date" error="Enter a planned date." sqref="E115">
      <formula1>ISNUMBER(E115)</formula1>
    </dataValidation>
    <dataValidation type="custom" allowBlank="1" showErrorMessage="1" errorTitle="Invalid date" error="Enter a planned date." sqref="E116">
      <formula1>ISNUMBER(E116)</formula1>
    </dataValidation>
    <dataValidation type="custom" allowBlank="1" showErrorMessage="1" errorTitle="Invalid date" error="Enter a planned date." sqref="E117">
      <formula1>ISNUMBER(E117)</formula1>
    </dataValidation>
    <dataValidation type="custom" allowBlank="1" showErrorMessage="1" errorTitle="Invalid date" error="Enter a planned date." sqref="E118">
      <formula1>ISNUMBER(E118)</formula1>
    </dataValidation>
    <dataValidation type="custom" allowBlank="1" showErrorMessage="1" errorTitle="Invalid date" error="Enter a planned date." sqref="E119">
      <formula1>ISNUMBER(E119)</formula1>
    </dataValidation>
    <dataValidation type="custom" allowBlank="1" showErrorMessage="1" errorTitle="Invalid date" error="Enter a planned date." sqref="E12">
      <formula1>ISNUMBER(E12)</formula1>
    </dataValidation>
    <dataValidation type="custom" allowBlank="1" showErrorMessage="1" errorTitle="Invalid date" error="Enter a planned date." sqref="E120">
      <formula1>ISNUMBER(E120)</formula1>
    </dataValidation>
    <dataValidation type="custom" allowBlank="1" showErrorMessage="1" errorTitle="Invalid date" error="Enter a planned date." sqref="E121">
      <formula1>ISNUMBER(E121)</formula1>
    </dataValidation>
    <dataValidation type="custom" allowBlank="1" showErrorMessage="1" errorTitle="Invalid date" error="Enter a planned date." sqref="E122">
      <formula1>ISNUMBER(E122)</formula1>
    </dataValidation>
    <dataValidation type="custom" allowBlank="1" showErrorMessage="1" errorTitle="Invalid date" error="Enter a planned date." sqref="E123">
      <formula1>ISNUMBER(E123)</formula1>
    </dataValidation>
    <dataValidation type="custom" allowBlank="1" showErrorMessage="1" errorTitle="Invalid date" error="Enter a planned date." sqref="E124">
      <formula1>ISNUMBER(E124)</formula1>
    </dataValidation>
    <dataValidation type="custom" allowBlank="1" showErrorMessage="1" errorTitle="Invalid date" error="Enter a planned date." sqref="E125">
      <formula1>ISNUMBER(E125)</formula1>
    </dataValidation>
    <dataValidation type="custom" allowBlank="1" showErrorMessage="1" errorTitle="Invalid date" error="Enter a planned date." sqref="E126">
      <formula1>ISNUMBER(E126)</formula1>
    </dataValidation>
    <dataValidation type="custom" allowBlank="1" showErrorMessage="1" errorTitle="Invalid date" error="Enter a planned date." sqref="E127">
      <formula1>ISNUMBER(E127)</formula1>
    </dataValidation>
    <dataValidation type="custom" allowBlank="1" showErrorMessage="1" errorTitle="Invalid date" error="Enter a planned date." sqref="E128">
      <formula1>ISNUMBER(E128)</formula1>
    </dataValidation>
    <dataValidation type="custom" allowBlank="1" showErrorMessage="1" errorTitle="Invalid date" error="Enter a planned date." sqref="E129">
      <formula1>ISNUMBER(E129)</formula1>
    </dataValidation>
    <dataValidation type="custom" allowBlank="1" showErrorMessage="1" errorTitle="Invalid date" error="Enter a planned date." sqref="E13">
      <formula1>ISNUMBER(E13)</formula1>
    </dataValidation>
    <dataValidation type="custom" allowBlank="1" showErrorMessage="1" errorTitle="Invalid date" error="Enter a planned date." sqref="E130">
      <formula1>ISNUMBER(E130)</formula1>
    </dataValidation>
    <dataValidation type="custom" allowBlank="1" showErrorMessage="1" errorTitle="Invalid date" error="Enter a planned date." sqref="E131">
      <formula1>ISNUMBER(E131)</formula1>
    </dataValidation>
    <dataValidation type="custom" allowBlank="1" showErrorMessage="1" errorTitle="Invalid date" error="Enter a planned date." sqref="E132">
      <formula1>ISNUMBER(E132)</formula1>
    </dataValidation>
    <dataValidation type="custom" allowBlank="1" showErrorMessage="1" errorTitle="Invalid date" error="Enter a planned date." sqref="E133">
      <formula1>ISNUMBER(E133)</formula1>
    </dataValidation>
    <dataValidation type="custom" allowBlank="1" showErrorMessage="1" errorTitle="Invalid date" error="Enter a planned date." sqref="E134">
      <formula1>ISNUMBER(E134)</formula1>
    </dataValidation>
    <dataValidation type="custom" allowBlank="1" showErrorMessage="1" errorTitle="Invalid date" error="Enter a planned date." sqref="E135">
      <formula1>ISNUMBER(E135)</formula1>
    </dataValidation>
    <dataValidation type="custom" allowBlank="1" showErrorMessage="1" errorTitle="Invalid date" error="Enter a planned date." sqref="E136">
      <formula1>ISNUMBER(E136)</formula1>
    </dataValidation>
    <dataValidation type="custom" allowBlank="1" showErrorMessage="1" errorTitle="Invalid date" error="Enter a planned date." sqref="E137">
      <formula1>ISNUMBER(E137)</formula1>
    </dataValidation>
    <dataValidation type="custom" allowBlank="1" showErrorMessage="1" errorTitle="Invalid date" error="Enter a planned date." sqref="E138">
      <formula1>ISNUMBER(E138)</formula1>
    </dataValidation>
    <dataValidation type="custom" allowBlank="1" showErrorMessage="1" errorTitle="Invalid date" error="Enter a planned date." sqref="E139">
      <formula1>ISNUMBER(E139)</formula1>
    </dataValidation>
    <dataValidation type="custom" allowBlank="1" showErrorMessage="1" errorTitle="Invalid date" error="Enter a planned date." sqref="E14">
      <formula1>ISNUMBER(E14)</formula1>
    </dataValidation>
    <dataValidation type="custom" allowBlank="1" showErrorMessage="1" errorTitle="Invalid date" error="Enter a planned date." sqref="E140">
      <formula1>ISNUMBER(E140)</formula1>
    </dataValidation>
    <dataValidation type="custom" allowBlank="1" showErrorMessage="1" errorTitle="Invalid date" error="Enter a planned date." sqref="E141">
      <formula1>ISNUMBER(E141)</formula1>
    </dataValidation>
    <dataValidation type="custom" allowBlank="1" showErrorMessage="1" errorTitle="Invalid date" error="Enter a planned date." sqref="E142">
      <formula1>ISNUMBER(E142)</formula1>
    </dataValidation>
    <dataValidation type="custom" allowBlank="1" showErrorMessage="1" errorTitle="Invalid date" error="Enter a planned date." sqref="E143">
      <formula1>ISNUMBER(E143)</formula1>
    </dataValidation>
    <dataValidation type="custom" allowBlank="1" showErrorMessage="1" errorTitle="Invalid date" error="Enter a planned date." sqref="E144">
      <formula1>ISNUMBER(E144)</formula1>
    </dataValidation>
    <dataValidation type="custom" allowBlank="1" showErrorMessage="1" errorTitle="Invalid date" error="Enter a planned date." sqref="E145">
      <formula1>ISNUMBER(E145)</formula1>
    </dataValidation>
    <dataValidation type="custom" allowBlank="1" showErrorMessage="1" errorTitle="Invalid date" error="Enter a planned date." sqref="E146">
      <formula1>ISNUMBER(E146)</formula1>
    </dataValidation>
    <dataValidation type="custom" allowBlank="1" showErrorMessage="1" errorTitle="Invalid date" error="Enter a planned date." sqref="E147">
      <formula1>ISNUMBER(E147)</formula1>
    </dataValidation>
    <dataValidation type="custom" allowBlank="1" showErrorMessage="1" errorTitle="Invalid date" error="Enter a planned date." sqref="E148">
      <formula1>ISNUMBER(E148)</formula1>
    </dataValidation>
    <dataValidation type="custom" allowBlank="1" showErrorMessage="1" errorTitle="Invalid date" error="Enter a planned date." sqref="E149">
      <formula1>ISNUMBER(E149)</formula1>
    </dataValidation>
    <dataValidation type="custom" allowBlank="1" showErrorMessage="1" errorTitle="Invalid date" error="Enter a planned date." sqref="E15">
      <formula1>ISNUMBER(E15)</formula1>
    </dataValidation>
    <dataValidation type="custom" allowBlank="1" showErrorMessage="1" errorTitle="Invalid date" error="Enter a planned date." sqref="E150">
      <formula1>ISNUMBER(E150)</formula1>
    </dataValidation>
    <dataValidation type="custom" allowBlank="1" showErrorMessage="1" errorTitle="Invalid date" error="Enter a planned date." sqref="E151">
      <formula1>ISNUMBER(E151)</formula1>
    </dataValidation>
    <dataValidation type="custom" allowBlank="1" showErrorMessage="1" errorTitle="Invalid date" error="Enter a planned date." sqref="E152">
      <formula1>ISNUMBER(E152)</formula1>
    </dataValidation>
    <dataValidation type="custom" allowBlank="1" showErrorMessage="1" errorTitle="Invalid date" error="Enter a planned date." sqref="E153">
      <formula1>ISNUMBER(E153)</formula1>
    </dataValidation>
    <dataValidation type="custom" allowBlank="1" showErrorMessage="1" errorTitle="Invalid date" error="Enter a planned date." sqref="E154">
      <formula1>ISNUMBER(E154)</formula1>
    </dataValidation>
    <dataValidation type="custom" allowBlank="1" showErrorMessage="1" errorTitle="Invalid date" error="Enter a planned date." sqref="E155">
      <formula1>ISNUMBER(E155)</formula1>
    </dataValidation>
    <dataValidation type="custom" allowBlank="1" showErrorMessage="1" errorTitle="Invalid date" error="Enter a planned date." sqref="E156">
      <formula1>ISNUMBER(E156)</formula1>
    </dataValidation>
    <dataValidation type="custom" allowBlank="1" showErrorMessage="1" errorTitle="Invalid date" error="Enter a planned date." sqref="E157">
      <formula1>ISNUMBER(E157)</formula1>
    </dataValidation>
    <dataValidation type="custom" allowBlank="1" showErrorMessage="1" errorTitle="Invalid date" error="Enter a planned date." sqref="E158">
      <formula1>ISNUMBER(E158)</formula1>
    </dataValidation>
    <dataValidation type="custom" allowBlank="1" showErrorMessage="1" errorTitle="Invalid date" error="Enter a planned date." sqref="E159">
      <formula1>ISNUMBER(E159)</formula1>
    </dataValidation>
    <dataValidation type="custom" allowBlank="1" showErrorMessage="1" errorTitle="Invalid date" error="Enter a planned date." sqref="E16">
      <formula1>ISNUMBER(E16)</formula1>
    </dataValidation>
    <dataValidation type="custom" allowBlank="1" showErrorMessage="1" errorTitle="Invalid date" error="Enter a planned date." sqref="E160">
      <formula1>ISNUMBER(E160)</formula1>
    </dataValidation>
    <dataValidation type="custom" allowBlank="1" showErrorMessage="1" errorTitle="Invalid date" error="Enter a planned date." sqref="E161">
      <formula1>ISNUMBER(E161)</formula1>
    </dataValidation>
    <dataValidation type="custom" allowBlank="1" showErrorMessage="1" errorTitle="Invalid date" error="Enter a planned date." sqref="E162">
      <formula1>ISNUMBER(E162)</formula1>
    </dataValidation>
    <dataValidation type="custom" allowBlank="1" showErrorMessage="1" errorTitle="Invalid date" error="Enter a planned date." sqref="E163">
      <formula1>ISNUMBER(E163)</formula1>
    </dataValidation>
    <dataValidation type="custom" allowBlank="1" showErrorMessage="1" errorTitle="Invalid date" error="Enter a planned date." sqref="E164">
      <formula1>ISNUMBER(E164)</formula1>
    </dataValidation>
    <dataValidation type="custom" allowBlank="1" showErrorMessage="1" errorTitle="Invalid date" error="Enter a planned date." sqref="E165">
      <formula1>ISNUMBER(E165)</formula1>
    </dataValidation>
    <dataValidation type="custom" allowBlank="1" showErrorMessage="1" errorTitle="Invalid date" error="Enter a planned date." sqref="E166">
      <formula1>ISNUMBER(E166)</formula1>
    </dataValidation>
    <dataValidation type="custom" allowBlank="1" showErrorMessage="1" errorTitle="Invalid date" error="Enter a planned date." sqref="E167">
      <formula1>ISNUMBER(E167)</formula1>
    </dataValidation>
    <dataValidation type="custom" allowBlank="1" showErrorMessage="1" errorTitle="Invalid date" error="Enter a planned date." sqref="E168">
      <formula1>ISNUMBER(E168)</formula1>
    </dataValidation>
    <dataValidation type="custom" allowBlank="1" showErrorMessage="1" errorTitle="Invalid date" error="Enter a planned date." sqref="E169">
      <formula1>ISNUMBER(E169)</formula1>
    </dataValidation>
    <dataValidation type="custom" allowBlank="1" showErrorMessage="1" errorTitle="Invalid date" error="Enter a planned date." sqref="E17">
      <formula1>ISNUMBER(E17)</formula1>
    </dataValidation>
    <dataValidation type="custom" allowBlank="1" showErrorMessage="1" errorTitle="Invalid date" error="Enter a planned date." sqref="E170">
      <formula1>ISNUMBER(E170)</formula1>
    </dataValidation>
    <dataValidation type="custom" allowBlank="1" showErrorMessage="1" errorTitle="Invalid date" error="Enter a planned date." sqref="E171">
      <formula1>ISNUMBER(E171)</formula1>
    </dataValidation>
    <dataValidation type="custom" allowBlank="1" showErrorMessage="1" errorTitle="Invalid date" error="Enter a planned date." sqref="E172">
      <formula1>ISNUMBER(E172)</formula1>
    </dataValidation>
    <dataValidation type="custom" allowBlank="1" showErrorMessage="1" errorTitle="Invalid date" error="Enter a planned date." sqref="E173">
      <formula1>ISNUMBER(E173)</formula1>
    </dataValidation>
    <dataValidation type="custom" allowBlank="1" showErrorMessage="1" errorTitle="Invalid date" error="Enter a planned date." sqref="E174">
      <formula1>ISNUMBER(E174)</formula1>
    </dataValidation>
    <dataValidation type="custom" allowBlank="1" showErrorMessage="1" errorTitle="Invalid date" error="Enter a planned date." sqref="E175">
      <formula1>ISNUMBER(E175)</formula1>
    </dataValidation>
    <dataValidation type="custom" allowBlank="1" showErrorMessage="1" errorTitle="Invalid date" error="Enter a planned date." sqref="E176">
      <formula1>ISNUMBER(E176)</formula1>
    </dataValidation>
    <dataValidation type="custom" allowBlank="1" showErrorMessage="1" errorTitle="Invalid date" error="Enter a planned date." sqref="E177">
      <formula1>ISNUMBER(E177)</formula1>
    </dataValidation>
    <dataValidation type="custom" allowBlank="1" showErrorMessage="1" errorTitle="Invalid date" error="Enter a planned date." sqref="E178">
      <formula1>ISNUMBER(E178)</formula1>
    </dataValidation>
    <dataValidation type="custom" allowBlank="1" showErrorMessage="1" errorTitle="Invalid date" error="Enter a planned date." sqref="E179">
      <formula1>ISNUMBER(E179)</formula1>
    </dataValidation>
    <dataValidation type="custom" allowBlank="1" showErrorMessage="1" errorTitle="Invalid date" error="Enter a planned date." sqref="E18">
      <formula1>ISNUMBER(E18)</formula1>
    </dataValidation>
    <dataValidation type="custom" allowBlank="1" showErrorMessage="1" errorTitle="Invalid date" error="Enter a planned date." sqref="E180">
      <formula1>ISNUMBER(E180)</formula1>
    </dataValidation>
    <dataValidation type="custom" allowBlank="1" showErrorMessage="1" errorTitle="Invalid date" error="Enter a planned date." sqref="E181">
      <formula1>ISNUMBER(E181)</formula1>
    </dataValidation>
    <dataValidation type="custom" allowBlank="1" showErrorMessage="1" errorTitle="Invalid date" error="Enter a planned date." sqref="E182">
      <formula1>ISNUMBER(E182)</formula1>
    </dataValidation>
    <dataValidation type="custom" allowBlank="1" showErrorMessage="1" errorTitle="Invalid date" error="Enter a planned date." sqref="E183">
      <formula1>ISNUMBER(E183)</formula1>
    </dataValidation>
    <dataValidation type="custom" allowBlank="1" showErrorMessage="1" errorTitle="Invalid date" error="Enter a planned date." sqref="E184">
      <formula1>ISNUMBER(E184)</formula1>
    </dataValidation>
    <dataValidation type="custom" allowBlank="1" showErrorMessage="1" errorTitle="Invalid date" error="Enter a planned date." sqref="E185">
      <formula1>ISNUMBER(E185)</formula1>
    </dataValidation>
    <dataValidation type="custom" allowBlank="1" showErrorMessage="1" errorTitle="Invalid date" error="Enter a planned date." sqref="E186">
      <formula1>ISNUMBER(E186)</formula1>
    </dataValidation>
    <dataValidation type="custom" allowBlank="1" showErrorMessage="1" errorTitle="Invalid date" error="Enter a planned date." sqref="E187">
      <formula1>ISNUMBER(E187)</formula1>
    </dataValidation>
    <dataValidation type="custom" allowBlank="1" showErrorMessage="1" errorTitle="Invalid date" error="Enter a planned date." sqref="E188">
      <formula1>ISNUMBER(E188)</formula1>
    </dataValidation>
    <dataValidation type="custom" allowBlank="1" showErrorMessage="1" errorTitle="Invalid date" error="Enter a planned date." sqref="E189">
      <formula1>ISNUMBER(E189)</formula1>
    </dataValidation>
    <dataValidation type="custom" allowBlank="1" showErrorMessage="1" errorTitle="Invalid date" error="Enter a planned date." sqref="E19">
      <formula1>ISNUMBER(E19)</formula1>
    </dataValidation>
    <dataValidation type="custom" allowBlank="1" showErrorMessage="1" errorTitle="Invalid date" error="Enter a planned date." sqref="E190">
      <formula1>ISNUMBER(E190)</formula1>
    </dataValidation>
    <dataValidation type="custom" allowBlank="1" showErrorMessage="1" errorTitle="Invalid date" error="Enter a planned date." sqref="E191">
      <formula1>ISNUMBER(E191)</formula1>
    </dataValidation>
    <dataValidation type="custom" allowBlank="1" showErrorMessage="1" errorTitle="Invalid date" error="Enter a planned date." sqref="E192">
      <formula1>ISNUMBER(E192)</formula1>
    </dataValidation>
    <dataValidation type="custom" allowBlank="1" showErrorMessage="1" errorTitle="Invalid date" error="Enter a planned date." sqref="E193">
      <formula1>ISNUMBER(E193)</formula1>
    </dataValidation>
    <dataValidation type="custom" allowBlank="1" showErrorMessage="1" errorTitle="Invalid date" error="Enter a planned date." sqref="E194">
      <formula1>ISNUMBER(E194)</formula1>
    </dataValidation>
    <dataValidation type="custom" allowBlank="1" showErrorMessage="1" errorTitle="Invalid date" error="Enter a planned date." sqref="E195">
      <formula1>ISNUMBER(E195)</formula1>
    </dataValidation>
    <dataValidation type="custom" allowBlank="1" showErrorMessage="1" errorTitle="Invalid date" error="Enter a planned date." sqref="E196">
      <formula1>ISNUMBER(E196)</formula1>
    </dataValidation>
    <dataValidation type="custom" allowBlank="1" showErrorMessage="1" errorTitle="Invalid date" error="Enter a planned date." sqref="E197">
      <formula1>ISNUMBER(E197)</formula1>
    </dataValidation>
    <dataValidation type="custom" allowBlank="1" showErrorMessage="1" errorTitle="Invalid date" error="Enter a planned date." sqref="E198">
      <formula1>ISNUMBER(E198)</formula1>
    </dataValidation>
    <dataValidation type="custom" allowBlank="1" showErrorMessage="1" errorTitle="Invalid date" error="Enter a planned date." sqref="E199">
      <formula1>ISNUMBER(E199)</formula1>
    </dataValidation>
    <dataValidation type="custom" allowBlank="1" showErrorMessage="1" errorTitle="Invalid date" error="Enter a planned date." sqref="E2">
      <formula1>ISNUMBER(E2)</formula1>
    </dataValidation>
    <dataValidation type="custom" allowBlank="1" showErrorMessage="1" errorTitle="Invalid date" error="Enter a planned date." sqref="E20">
      <formula1>ISNUMBER(E20)</formula1>
    </dataValidation>
    <dataValidation type="custom" allowBlank="1" showErrorMessage="1" errorTitle="Invalid date" error="Enter a planned date." sqref="E200">
      <formula1>ISNUMBER(E200)</formula1>
    </dataValidation>
    <dataValidation type="custom" allowBlank="1" showErrorMessage="1" errorTitle="Invalid date" error="Enter a planned date." sqref="E201">
      <formula1>ISNUMBER(E201)</formula1>
    </dataValidation>
    <dataValidation type="custom" allowBlank="1" showErrorMessage="1" errorTitle="Invalid date" error="Enter a planned date." sqref="E202">
      <formula1>ISNUMBER(E202)</formula1>
    </dataValidation>
    <dataValidation type="custom" allowBlank="1" showErrorMessage="1" errorTitle="Invalid date" error="Enter a planned date." sqref="E203">
      <formula1>ISNUMBER(E203)</formula1>
    </dataValidation>
    <dataValidation type="custom" allowBlank="1" showErrorMessage="1" errorTitle="Invalid date" error="Enter a planned date." sqref="E204">
      <formula1>ISNUMBER(E204)</formula1>
    </dataValidation>
    <dataValidation type="custom" allowBlank="1" showErrorMessage="1" errorTitle="Invalid date" error="Enter a planned date." sqref="E205">
      <formula1>ISNUMBER(E205)</formula1>
    </dataValidation>
    <dataValidation type="custom" allowBlank="1" showErrorMessage="1" errorTitle="Invalid date" error="Enter a planned date." sqref="E206">
      <formula1>ISNUMBER(E206)</formula1>
    </dataValidation>
    <dataValidation type="custom" allowBlank="1" showErrorMessage="1" errorTitle="Invalid date" error="Enter a planned date." sqref="E207">
      <formula1>ISNUMBER(E207)</formula1>
    </dataValidation>
    <dataValidation type="custom" allowBlank="1" showErrorMessage="1" errorTitle="Invalid date" error="Enter a planned date." sqref="E208">
      <formula1>ISNUMBER(E208)</formula1>
    </dataValidation>
    <dataValidation type="custom" allowBlank="1" showErrorMessage="1" errorTitle="Invalid date" error="Enter a planned date." sqref="E209">
      <formula1>ISNUMBER(E209)</formula1>
    </dataValidation>
    <dataValidation type="custom" allowBlank="1" showErrorMessage="1" errorTitle="Invalid date" error="Enter a planned date." sqref="E21">
      <formula1>ISNUMBER(E21)</formula1>
    </dataValidation>
    <dataValidation type="custom" allowBlank="1" showErrorMessage="1" errorTitle="Invalid date" error="Enter a planned date." sqref="E210">
      <formula1>ISNUMBER(E210)</formula1>
    </dataValidation>
    <dataValidation type="custom" allowBlank="1" showErrorMessage="1" errorTitle="Invalid date" error="Enter a planned date." sqref="E211">
      <formula1>ISNUMBER(E211)</formula1>
    </dataValidation>
    <dataValidation type="custom" allowBlank="1" showErrorMessage="1" errorTitle="Invalid date" error="Enter a planned date." sqref="E212">
      <formula1>ISNUMBER(E212)</formula1>
    </dataValidation>
    <dataValidation type="custom" allowBlank="1" showErrorMessage="1" errorTitle="Invalid date" error="Enter a planned date." sqref="E213">
      <formula1>ISNUMBER(E213)</formula1>
    </dataValidation>
    <dataValidation type="custom" allowBlank="1" showErrorMessage="1" errorTitle="Invalid date" error="Enter a planned date." sqref="E214">
      <formula1>ISNUMBER(E214)</formula1>
    </dataValidation>
    <dataValidation type="custom" allowBlank="1" showErrorMessage="1" errorTitle="Invalid date" error="Enter a planned date." sqref="E215">
      <formula1>ISNUMBER(E215)</formula1>
    </dataValidation>
    <dataValidation type="custom" allowBlank="1" showErrorMessage="1" errorTitle="Invalid date" error="Enter a planned date." sqref="E216">
      <formula1>ISNUMBER(E216)</formula1>
    </dataValidation>
    <dataValidation type="custom" allowBlank="1" showErrorMessage="1" errorTitle="Invalid date" error="Enter a planned date." sqref="E217">
      <formula1>ISNUMBER(E217)</formula1>
    </dataValidation>
    <dataValidation type="custom" allowBlank="1" showErrorMessage="1" errorTitle="Invalid date" error="Enter a planned date." sqref="E218">
      <formula1>ISNUMBER(E218)</formula1>
    </dataValidation>
    <dataValidation type="custom" allowBlank="1" showErrorMessage="1" errorTitle="Invalid date" error="Enter a planned date." sqref="E219">
      <formula1>ISNUMBER(E219)</formula1>
    </dataValidation>
    <dataValidation type="custom" allowBlank="1" showErrorMessage="1" errorTitle="Invalid date" error="Enter a planned date." sqref="E22">
      <formula1>ISNUMBER(E22)</formula1>
    </dataValidation>
    <dataValidation type="custom" allowBlank="1" showErrorMessage="1" errorTitle="Invalid date" error="Enter a planned date." sqref="E220">
      <formula1>ISNUMBER(E220)</formula1>
    </dataValidation>
    <dataValidation type="custom" allowBlank="1" showErrorMessage="1" errorTitle="Invalid date" error="Enter a planned date." sqref="E221">
      <formula1>ISNUMBER(E221)</formula1>
    </dataValidation>
    <dataValidation type="custom" allowBlank="1" showErrorMessage="1" errorTitle="Invalid date" error="Enter a planned date." sqref="E222">
      <formula1>ISNUMBER(E222)</formula1>
    </dataValidation>
    <dataValidation type="custom" allowBlank="1" showErrorMessage="1" errorTitle="Invalid date" error="Enter a planned date." sqref="E223">
      <formula1>ISNUMBER(E223)</formula1>
    </dataValidation>
    <dataValidation type="custom" allowBlank="1" showErrorMessage="1" errorTitle="Invalid date" error="Enter a planned date." sqref="E224">
      <formula1>ISNUMBER(E224)</formula1>
    </dataValidation>
    <dataValidation type="custom" allowBlank="1" showErrorMessage="1" errorTitle="Invalid date" error="Enter a planned date." sqref="E225">
      <formula1>ISNUMBER(E225)</formula1>
    </dataValidation>
    <dataValidation type="custom" allowBlank="1" showErrorMessage="1" errorTitle="Invalid date" error="Enter a planned date." sqref="E226">
      <formula1>ISNUMBER(E226)</formula1>
    </dataValidation>
    <dataValidation type="custom" allowBlank="1" showErrorMessage="1" errorTitle="Invalid date" error="Enter a planned date." sqref="E227">
      <formula1>ISNUMBER(E227)</formula1>
    </dataValidation>
    <dataValidation type="custom" allowBlank="1" showErrorMessage="1" errorTitle="Invalid date" error="Enter a planned date." sqref="E228">
      <formula1>ISNUMBER(E228)</formula1>
    </dataValidation>
    <dataValidation type="custom" allowBlank="1" showErrorMessage="1" errorTitle="Invalid date" error="Enter a planned date." sqref="E229">
      <formula1>ISNUMBER(E229)</formula1>
    </dataValidation>
    <dataValidation type="custom" allowBlank="1" showErrorMessage="1" errorTitle="Invalid date" error="Enter a planned date." sqref="E23">
      <formula1>ISNUMBER(E23)</formula1>
    </dataValidation>
    <dataValidation type="custom" allowBlank="1" showErrorMessage="1" errorTitle="Invalid date" error="Enter a planned date." sqref="E230">
      <formula1>ISNUMBER(E230)</formula1>
    </dataValidation>
    <dataValidation type="custom" allowBlank="1" showErrorMessage="1" errorTitle="Invalid date" error="Enter a planned date." sqref="E231">
      <formula1>ISNUMBER(E231)</formula1>
    </dataValidation>
    <dataValidation type="custom" allowBlank="1" showErrorMessage="1" errorTitle="Invalid date" error="Enter a planned date." sqref="E232">
      <formula1>ISNUMBER(E232)</formula1>
    </dataValidation>
    <dataValidation type="custom" allowBlank="1" showErrorMessage="1" errorTitle="Invalid date" error="Enter a planned date." sqref="E233">
      <formula1>ISNUMBER(E233)</formula1>
    </dataValidation>
    <dataValidation type="custom" allowBlank="1" showErrorMessage="1" errorTitle="Invalid date" error="Enter a planned date." sqref="E234">
      <formula1>ISNUMBER(E234)</formula1>
    </dataValidation>
    <dataValidation type="custom" allowBlank="1" showErrorMessage="1" errorTitle="Invalid date" error="Enter a planned date." sqref="E235">
      <formula1>ISNUMBER(E235)</formula1>
    </dataValidation>
    <dataValidation type="custom" allowBlank="1" showErrorMessage="1" errorTitle="Invalid date" error="Enter a planned date." sqref="E236">
      <formula1>ISNUMBER(E236)</formula1>
    </dataValidation>
    <dataValidation type="custom" allowBlank="1" showErrorMessage="1" errorTitle="Invalid date" error="Enter a planned date." sqref="E237">
      <formula1>ISNUMBER(E237)</formula1>
    </dataValidation>
    <dataValidation type="custom" allowBlank="1" showErrorMessage="1" errorTitle="Invalid date" error="Enter a planned date." sqref="E238">
      <formula1>ISNUMBER(E238)</formula1>
    </dataValidation>
    <dataValidation type="custom" allowBlank="1" showErrorMessage="1" errorTitle="Invalid date" error="Enter a planned date." sqref="E239">
      <formula1>ISNUMBER(E239)</formula1>
    </dataValidation>
    <dataValidation type="custom" allowBlank="1" showErrorMessage="1" errorTitle="Invalid date" error="Enter a planned date." sqref="E24">
      <formula1>ISNUMBER(E24)</formula1>
    </dataValidation>
    <dataValidation type="custom" allowBlank="1" showErrorMessage="1" errorTitle="Invalid date" error="Enter a planned date." sqref="E240">
      <formula1>ISNUMBER(E240)</formula1>
    </dataValidation>
    <dataValidation type="custom" allowBlank="1" showErrorMessage="1" errorTitle="Invalid date" error="Enter a planned date." sqref="E241">
      <formula1>ISNUMBER(E241)</formula1>
    </dataValidation>
    <dataValidation type="custom" allowBlank="1" showErrorMessage="1" errorTitle="Invalid date" error="Enter a planned date." sqref="E242">
      <formula1>ISNUMBER(E242)</formula1>
    </dataValidation>
    <dataValidation type="custom" allowBlank="1" showErrorMessage="1" errorTitle="Invalid date" error="Enter a planned date." sqref="E243">
      <formula1>ISNUMBER(E243)</formula1>
    </dataValidation>
    <dataValidation type="custom" allowBlank="1" showErrorMessage="1" errorTitle="Invalid date" error="Enter a planned date." sqref="E244">
      <formula1>ISNUMBER(E244)</formula1>
    </dataValidation>
    <dataValidation type="custom" allowBlank="1" showErrorMessage="1" errorTitle="Invalid date" error="Enter a planned date." sqref="E245">
      <formula1>ISNUMBER(E245)</formula1>
    </dataValidation>
    <dataValidation type="custom" allowBlank="1" showErrorMessage="1" errorTitle="Invalid date" error="Enter a planned date." sqref="E246">
      <formula1>ISNUMBER(E246)</formula1>
    </dataValidation>
    <dataValidation type="custom" allowBlank="1" showErrorMessage="1" errorTitle="Invalid date" error="Enter a planned date." sqref="E247">
      <formula1>ISNUMBER(E247)</formula1>
    </dataValidation>
    <dataValidation type="custom" allowBlank="1" showErrorMessage="1" errorTitle="Invalid date" error="Enter a planned date." sqref="E248">
      <formula1>ISNUMBER(E248)</formula1>
    </dataValidation>
    <dataValidation type="custom" allowBlank="1" showErrorMessage="1" errorTitle="Invalid date" error="Enter a planned date." sqref="E249">
      <formula1>ISNUMBER(E249)</formula1>
    </dataValidation>
    <dataValidation type="custom" allowBlank="1" showErrorMessage="1" errorTitle="Invalid date" error="Enter a planned date." sqref="E25">
      <formula1>ISNUMBER(E25)</formula1>
    </dataValidation>
    <dataValidation type="custom" allowBlank="1" showErrorMessage="1" errorTitle="Invalid date" error="Enter a planned date." sqref="E250">
      <formula1>ISNUMBER(E250)</formula1>
    </dataValidation>
    <dataValidation type="custom" allowBlank="1" showErrorMessage="1" errorTitle="Invalid date" error="Enter a planned date." sqref="E251">
      <formula1>ISNUMBER(E251)</formula1>
    </dataValidation>
    <dataValidation type="custom" allowBlank="1" showErrorMessage="1" errorTitle="Invalid date" error="Enter a planned date." sqref="E252">
      <formula1>ISNUMBER(E252)</formula1>
    </dataValidation>
    <dataValidation type="custom" allowBlank="1" showErrorMessage="1" errorTitle="Invalid date" error="Enter a planned date." sqref="E253">
      <formula1>ISNUMBER(E253)</formula1>
    </dataValidation>
    <dataValidation type="custom" allowBlank="1" showErrorMessage="1" errorTitle="Invalid date" error="Enter a planned date." sqref="E254">
      <formula1>ISNUMBER(E254)</formula1>
    </dataValidation>
    <dataValidation type="custom" allowBlank="1" showErrorMessage="1" errorTitle="Invalid date" error="Enter a planned date." sqref="E255">
      <formula1>ISNUMBER(E255)</formula1>
    </dataValidation>
    <dataValidation type="custom" allowBlank="1" showErrorMessage="1" errorTitle="Invalid date" error="Enter a planned date." sqref="E256">
      <formula1>ISNUMBER(E256)</formula1>
    </dataValidation>
    <dataValidation type="custom" allowBlank="1" showErrorMessage="1" errorTitle="Invalid date" error="Enter a planned date." sqref="E257">
      <formula1>ISNUMBER(E257)</formula1>
    </dataValidation>
    <dataValidation type="custom" allowBlank="1" showErrorMessage="1" errorTitle="Invalid date" error="Enter a planned date." sqref="E258">
      <formula1>ISNUMBER(E258)</formula1>
    </dataValidation>
    <dataValidation type="custom" allowBlank="1" showErrorMessage="1" errorTitle="Invalid date" error="Enter a planned date." sqref="E259">
      <formula1>ISNUMBER(E259)</formula1>
    </dataValidation>
    <dataValidation type="custom" allowBlank="1" showErrorMessage="1" errorTitle="Invalid date" error="Enter a planned date." sqref="E26">
      <formula1>ISNUMBER(E26)</formula1>
    </dataValidation>
    <dataValidation type="custom" allowBlank="1" showErrorMessage="1" errorTitle="Invalid date" error="Enter a planned date." sqref="E260">
      <formula1>ISNUMBER(E260)</formula1>
    </dataValidation>
    <dataValidation type="custom" allowBlank="1" showErrorMessage="1" errorTitle="Invalid date" error="Enter a planned date." sqref="E261">
      <formula1>ISNUMBER(E261)</formula1>
    </dataValidation>
    <dataValidation type="custom" allowBlank="1" showErrorMessage="1" errorTitle="Invalid date" error="Enter a planned date." sqref="E262">
      <formula1>ISNUMBER(E262)</formula1>
    </dataValidation>
    <dataValidation type="custom" allowBlank="1" showErrorMessage="1" errorTitle="Invalid date" error="Enter a planned date." sqref="E263">
      <formula1>ISNUMBER(E263)</formula1>
    </dataValidation>
    <dataValidation type="custom" allowBlank="1" showErrorMessage="1" errorTitle="Invalid date" error="Enter a planned date." sqref="E264">
      <formula1>ISNUMBER(E264)</formula1>
    </dataValidation>
    <dataValidation type="custom" allowBlank="1" showErrorMessage="1" errorTitle="Invalid date" error="Enter a planned date." sqref="E265">
      <formula1>ISNUMBER(E265)</formula1>
    </dataValidation>
    <dataValidation type="custom" allowBlank="1" showErrorMessage="1" errorTitle="Invalid date" error="Enter a planned date." sqref="E266">
      <formula1>ISNUMBER(E266)</formula1>
    </dataValidation>
    <dataValidation type="custom" allowBlank="1" showErrorMessage="1" errorTitle="Invalid date" error="Enter a planned date." sqref="E267">
      <formula1>ISNUMBER(E267)</formula1>
    </dataValidation>
    <dataValidation type="custom" allowBlank="1" showErrorMessage="1" errorTitle="Invalid date" error="Enter a planned date." sqref="E268">
      <formula1>ISNUMBER(E268)</formula1>
    </dataValidation>
    <dataValidation type="custom" allowBlank="1" showErrorMessage="1" errorTitle="Invalid date" error="Enter a planned date." sqref="E269">
      <formula1>ISNUMBER(E269)</formula1>
    </dataValidation>
    <dataValidation type="custom" allowBlank="1" showErrorMessage="1" errorTitle="Invalid date" error="Enter a planned date." sqref="E27">
      <formula1>ISNUMBER(E27)</formula1>
    </dataValidation>
    <dataValidation type="custom" allowBlank="1" showErrorMessage="1" errorTitle="Invalid date" error="Enter a planned date." sqref="E270">
      <formula1>ISNUMBER(E270)</formula1>
    </dataValidation>
    <dataValidation type="custom" allowBlank="1" showErrorMessage="1" errorTitle="Invalid date" error="Enter a planned date." sqref="E271">
      <formula1>ISNUMBER(E271)</formula1>
    </dataValidation>
    <dataValidation type="custom" allowBlank="1" showErrorMessage="1" errorTitle="Invalid date" error="Enter a planned date." sqref="E272">
      <formula1>ISNUMBER(E272)</formula1>
    </dataValidation>
    <dataValidation type="custom" allowBlank="1" showErrorMessage="1" errorTitle="Invalid date" error="Enter a planned date." sqref="E273">
      <formula1>ISNUMBER(E273)</formula1>
    </dataValidation>
    <dataValidation type="custom" allowBlank="1" showErrorMessage="1" errorTitle="Invalid date" error="Enter a planned date." sqref="E274">
      <formula1>ISNUMBER(E274)</formula1>
    </dataValidation>
    <dataValidation type="custom" allowBlank="1" showErrorMessage="1" errorTitle="Invalid date" error="Enter a planned date." sqref="E275">
      <formula1>ISNUMBER(E275)</formula1>
    </dataValidation>
    <dataValidation type="custom" allowBlank="1" showErrorMessage="1" errorTitle="Invalid date" error="Enter a planned date." sqref="E276">
      <formula1>ISNUMBER(E276)</formula1>
    </dataValidation>
    <dataValidation type="custom" allowBlank="1" showErrorMessage="1" errorTitle="Invalid date" error="Enter a planned date." sqref="E277">
      <formula1>ISNUMBER(E277)</formula1>
    </dataValidation>
    <dataValidation type="custom" allowBlank="1" showErrorMessage="1" errorTitle="Invalid date" error="Enter a planned date." sqref="E278">
      <formula1>ISNUMBER(E278)</formula1>
    </dataValidation>
    <dataValidation type="custom" allowBlank="1" showErrorMessage="1" errorTitle="Invalid date" error="Enter a planned date." sqref="E279">
      <formula1>ISNUMBER(E279)</formula1>
    </dataValidation>
    <dataValidation type="custom" allowBlank="1" showErrorMessage="1" errorTitle="Invalid date" error="Enter a planned date." sqref="E28">
      <formula1>ISNUMBER(E28)</formula1>
    </dataValidation>
    <dataValidation type="custom" allowBlank="1" showErrorMessage="1" errorTitle="Invalid date" error="Enter a planned date." sqref="E280">
      <formula1>ISNUMBER(E280)</formula1>
    </dataValidation>
    <dataValidation type="custom" allowBlank="1" showErrorMessage="1" errorTitle="Invalid date" error="Enter a planned date." sqref="E281">
      <formula1>ISNUMBER(E281)</formula1>
    </dataValidation>
    <dataValidation type="custom" allowBlank="1" showErrorMessage="1" errorTitle="Invalid date" error="Enter a planned date." sqref="E282">
      <formula1>ISNUMBER(E282)</formula1>
    </dataValidation>
    <dataValidation type="custom" allowBlank="1" showErrorMessage="1" errorTitle="Invalid date" error="Enter a planned date." sqref="E283">
      <formula1>ISNUMBER(E283)</formula1>
    </dataValidation>
    <dataValidation type="custom" allowBlank="1" showErrorMessage="1" errorTitle="Invalid date" error="Enter a planned date." sqref="E284">
      <formula1>ISNUMBER(E284)</formula1>
    </dataValidation>
    <dataValidation type="custom" allowBlank="1" showErrorMessage="1" errorTitle="Invalid date" error="Enter a planned date." sqref="E285">
      <formula1>ISNUMBER(E285)</formula1>
    </dataValidation>
    <dataValidation type="custom" allowBlank="1" showErrorMessage="1" errorTitle="Invalid date" error="Enter a planned date." sqref="E286">
      <formula1>ISNUMBER(E286)</formula1>
    </dataValidation>
    <dataValidation type="custom" allowBlank="1" showErrorMessage="1" errorTitle="Invalid date" error="Enter a planned date." sqref="E287">
      <formula1>ISNUMBER(E287)</formula1>
    </dataValidation>
    <dataValidation type="custom" allowBlank="1" showErrorMessage="1" errorTitle="Invalid date" error="Enter a planned date." sqref="E288">
      <formula1>ISNUMBER(E288)</formula1>
    </dataValidation>
    <dataValidation type="custom" allowBlank="1" showErrorMessage="1" errorTitle="Invalid date" error="Enter a planned date." sqref="E289">
      <formula1>ISNUMBER(E289)</formula1>
    </dataValidation>
    <dataValidation type="custom" allowBlank="1" showErrorMessage="1" errorTitle="Invalid date" error="Enter a planned date." sqref="E29">
      <formula1>ISNUMBER(E29)</formula1>
    </dataValidation>
    <dataValidation type="custom" allowBlank="1" showErrorMessage="1" errorTitle="Invalid date" error="Enter a planned date." sqref="E290">
      <formula1>ISNUMBER(E290)</formula1>
    </dataValidation>
    <dataValidation type="custom" allowBlank="1" showErrorMessage="1" errorTitle="Invalid date" error="Enter a planned date." sqref="E291">
      <formula1>ISNUMBER(E291)</formula1>
    </dataValidation>
    <dataValidation type="custom" allowBlank="1" showErrorMessage="1" errorTitle="Invalid date" error="Enter a planned date." sqref="E292">
      <formula1>ISNUMBER(E292)</formula1>
    </dataValidation>
    <dataValidation type="custom" allowBlank="1" showErrorMessage="1" errorTitle="Invalid date" error="Enter a planned date." sqref="E293">
      <formula1>ISNUMBER(E293)</formula1>
    </dataValidation>
    <dataValidation type="custom" allowBlank="1" showErrorMessage="1" errorTitle="Invalid date" error="Enter a planned date." sqref="E294">
      <formula1>ISNUMBER(E294)</formula1>
    </dataValidation>
    <dataValidation type="custom" allowBlank="1" showErrorMessage="1" errorTitle="Invalid date" error="Enter a planned date." sqref="E295">
      <formula1>ISNUMBER(E295)</formula1>
    </dataValidation>
    <dataValidation type="custom" allowBlank="1" showErrorMessage="1" errorTitle="Invalid date" error="Enter a planned date." sqref="E296">
      <formula1>ISNUMBER(E296)</formula1>
    </dataValidation>
    <dataValidation type="custom" allowBlank="1" showErrorMessage="1" errorTitle="Invalid date" error="Enter a planned date." sqref="E297">
      <formula1>ISNUMBER(E297)</formula1>
    </dataValidation>
    <dataValidation type="custom" allowBlank="1" showErrorMessage="1" errorTitle="Invalid date" error="Enter a planned date." sqref="E298">
      <formula1>ISNUMBER(E298)</formula1>
    </dataValidation>
    <dataValidation type="custom" allowBlank="1" showErrorMessage="1" errorTitle="Invalid date" error="Enter a planned date." sqref="E299">
      <formula1>ISNUMBER(E299)</formula1>
    </dataValidation>
    <dataValidation type="custom" allowBlank="1" showErrorMessage="1" errorTitle="Invalid date" error="Enter a planned date." sqref="E3">
      <formula1>ISNUMBER(E3)</formula1>
    </dataValidation>
    <dataValidation type="custom" allowBlank="1" showErrorMessage="1" errorTitle="Invalid date" error="Enter a planned date." sqref="E30">
      <formula1>ISNUMBER(E30)</formula1>
    </dataValidation>
    <dataValidation type="custom" allowBlank="1" showErrorMessage="1" errorTitle="Invalid date" error="Enter a planned date." sqref="E300">
      <formula1>ISNUMBER(E300)</formula1>
    </dataValidation>
    <dataValidation type="custom" allowBlank="1" showErrorMessage="1" errorTitle="Invalid date" error="Enter a planned date." sqref="E301">
      <formula1>ISNUMBER(E301)</formula1>
    </dataValidation>
    <dataValidation type="custom" allowBlank="1" showErrorMessage="1" errorTitle="Invalid date" error="Enter a planned date." sqref="E302">
      <formula1>ISNUMBER(E302)</formula1>
    </dataValidation>
    <dataValidation type="custom" allowBlank="1" showErrorMessage="1" errorTitle="Invalid date" error="Enter a planned date." sqref="E303">
      <formula1>ISNUMBER(E303)</formula1>
    </dataValidation>
    <dataValidation type="custom" allowBlank="1" showErrorMessage="1" errorTitle="Invalid date" error="Enter a planned date." sqref="E304">
      <formula1>ISNUMBER(E304)</formula1>
    </dataValidation>
    <dataValidation type="custom" allowBlank="1" showErrorMessage="1" errorTitle="Invalid date" error="Enter a planned date." sqref="E305">
      <formula1>ISNUMBER(E305)</formula1>
    </dataValidation>
    <dataValidation type="custom" allowBlank="1" showErrorMessage="1" errorTitle="Invalid date" error="Enter a planned date." sqref="E306">
      <formula1>ISNUMBER(E306)</formula1>
    </dataValidation>
    <dataValidation type="custom" allowBlank="1" showErrorMessage="1" errorTitle="Invalid date" error="Enter a planned date." sqref="E307">
      <formula1>ISNUMBER(E307)</formula1>
    </dataValidation>
    <dataValidation type="custom" allowBlank="1" showErrorMessage="1" errorTitle="Invalid date" error="Enter a planned date." sqref="E308">
      <formula1>ISNUMBER(E308)</formula1>
    </dataValidation>
    <dataValidation type="custom" allowBlank="1" showErrorMessage="1" errorTitle="Invalid date" error="Enter a planned date." sqref="E309">
      <formula1>ISNUMBER(E309)</formula1>
    </dataValidation>
    <dataValidation type="custom" allowBlank="1" showErrorMessage="1" errorTitle="Invalid date" error="Enter a planned date." sqref="E31">
      <formula1>ISNUMBER(E31)</formula1>
    </dataValidation>
    <dataValidation type="custom" allowBlank="1" showErrorMessage="1" errorTitle="Invalid date" error="Enter a planned date." sqref="E310">
      <formula1>ISNUMBER(E310)</formula1>
    </dataValidation>
    <dataValidation type="custom" allowBlank="1" showErrorMessage="1" errorTitle="Invalid date" error="Enter a planned date." sqref="E311">
      <formula1>ISNUMBER(E311)</formula1>
    </dataValidation>
    <dataValidation type="custom" allowBlank="1" showErrorMessage="1" errorTitle="Invalid date" error="Enter a planned date." sqref="E312">
      <formula1>ISNUMBER(E312)</formula1>
    </dataValidation>
    <dataValidation type="custom" allowBlank="1" showErrorMessage="1" errorTitle="Invalid date" error="Enter a planned date." sqref="E313">
      <formula1>ISNUMBER(E313)</formula1>
    </dataValidation>
    <dataValidation type="custom" allowBlank="1" showErrorMessage="1" errorTitle="Invalid date" error="Enter a planned date." sqref="E314">
      <formula1>ISNUMBER(E314)</formula1>
    </dataValidation>
    <dataValidation type="custom" allowBlank="1" showErrorMessage="1" errorTitle="Invalid date" error="Enter a planned date." sqref="E315">
      <formula1>ISNUMBER(E315)</formula1>
    </dataValidation>
    <dataValidation type="custom" allowBlank="1" showErrorMessage="1" errorTitle="Invalid date" error="Enter a planned date." sqref="E316">
      <formula1>ISNUMBER(E316)</formula1>
    </dataValidation>
    <dataValidation type="custom" allowBlank="1" showErrorMessage="1" errorTitle="Invalid date" error="Enter a planned date." sqref="E317">
      <formula1>ISNUMBER(E317)</formula1>
    </dataValidation>
    <dataValidation type="custom" allowBlank="1" showErrorMessage="1" errorTitle="Invalid date" error="Enter a planned date." sqref="E318">
      <formula1>ISNUMBER(E318)</formula1>
    </dataValidation>
    <dataValidation type="custom" allowBlank="1" showErrorMessage="1" errorTitle="Invalid date" error="Enter a planned date." sqref="E319">
      <formula1>ISNUMBER(E319)</formula1>
    </dataValidation>
    <dataValidation type="custom" allowBlank="1" showErrorMessage="1" errorTitle="Invalid date" error="Enter a planned date." sqref="E32">
      <formula1>ISNUMBER(E32)</formula1>
    </dataValidation>
    <dataValidation type="custom" allowBlank="1" showErrorMessage="1" errorTitle="Invalid date" error="Enter a planned date." sqref="E320">
      <formula1>ISNUMBER(E320)</formula1>
    </dataValidation>
    <dataValidation type="custom" allowBlank="1" showErrorMessage="1" errorTitle="Invalid date" error="Enter a planned date." sqref="E321">
      <formula1>ISNUMBER(E321)</formula1>
    </dataValidation>
    <dataValidation type="custom" allowBlank="1" showErrorMessage="1" errorTitle="Invalid date" error="Enter a planned date." sqref="E322">
      <formula1>ISNUMBER(E322)</formula1>
    </dataValidation>
    <dataValidation type="custom" allowBlank="1" showErrorMessage="1" errorTitle="Invalid date" error="Enter a planned date." sqref="E323">
      <formula1>ISNUMBER(E323)</formula1>
    </dataValidation>
    <dataValidation type="custom" allowBlank="1" showErrorMessage="1" errorTitle="Invalid date" error="Enter a planned date." sqref="E324">
      <formula1>ISNUMBER(E324)</formula1>
    </dataValidation>
    <dataValidation type="custom" allowBlank="1" showErrorMessage="1" errorTitle="Invalid date" error="Enter a planned date." sqref="E325">
      <formula1>ISNUMBER(E325)</formula1>
    </dataValidation>
    <dataValidation type="custom" allowBlank="1" showErrorMessage="1" errorTitle="Invalid date" error="Enter a planned date." sqref="E326">
      <formula1>ISNUMBER(E326)</formula1>
    </dataValidation>
    <dataValidation type="custom" allowBlank="1" showErrorMessage="1" errorTitle="Invalid date" error="Enter a planned date." sqref="E327">
      <formula1>ISNUMBER(E327)</formula1>
    </dataValidation>
    <dataValidation type="custom" allowBlank="1" showErrorMessage="1" errorTitle="Invalid date" error="Enter a planned date." sqref="E328">
      <formula1>ISNUMBER(E328)</formula1>
    </dataValidation>
    <dataValidation type="custom" allowBlank="1" showErrorMessage="1" errorTitle="Invalid date" error="Enter a planned date." sqref="E329">
      <formula1>ISNUMBER(E329)</formula1>
    </dataValidation>
    <dataValidation type="custom" allowBlank="1" showErrorMessage="1" errorTitle="Invalid date" error="Enter a planned date." sqref="E33">
      <formula1>ISNUMBER(E33)</formula1>
    </dataValidation>
    <dataValidation type="custom" allowBlank="1" showErrorMessage="1" errorTitle="Invalid date" error="Enter a planned date." sqref="E330">
      <formula1>ISNUMBER(E330)</formula1>
    </dataValidation>
    <dataValidation type="custom" allowBlank="1" showErrorMessage="1" errorTitle="Invalid date" error="Enter a planned date." sqref="E331">
      <formula1>ISNUMBER(E331)</formula1>
    </dataValidation>
    <dataValidation type="custom" allowBlank="1" showErrorMessage="1" errorTitle="Invalid date" error="Enter a planned date." sqref="E332">
      <formula1>ISNUMBER(E332)</formula1>
    </dataValidation>
    <dataValidation type="custom" allowBlank="1" showErrorMessage="1" errorTitle="Invalid date" error="Enter a planned date." sqref="E333">
      <formula1>ISNUMBER(E333)</formula1>
    </dataValidation>
    <dataValidation type="custom" allowBlank="1" showErrorMessage="1" errorTitle="Invalid date" error="Enter a planned date." sqref="E334">
      <formula1>ISNUMBER(E334)</formula1>
    </dataValidation>
    <dataValidation type="custom" allowBlank="1" showErrorMessage="1" errorTitle="Invalid date" error="Enter a planned date." sqref="E335">
      <formula1>ISNUMBER(E335)</formula1>
    </dataValidation>
    <dataValidation type="custom" allowBlank="1" showErrorMessage="1" errorTitle="Invalid date" error="Enter a planned date." sqref="E336">
      <formula1>ISNUMBER(E336)</formula1>
    </dataValidation>
    <dataValidation type="custom" allowBlank="1" showErrorMessage="1" errorTitle="Invalid date" error="Enter a planned date." sqref="E337">
      <formula1>ISNUMBER(E337)</formula1>
    </dataValidation>
    <dataValidation type="custom" allowBlank="1" showErrorMessage="1" errorTitle="Invalid date" error="Enter a planned date." sqref="E338">
      <formula1>ISNUMBER(E338)</formula1>
    </dataValidation>
    <dataValidation type="custom" allowBlank="1" showErrorMessage="1" errorTitle="Invalid date" error="Enter a planned date." sqref="E339">
      <formula1>ISNUMBER(E339)</formula1>
    </dataValidation>
    <dataValidation type="custom" allowBlank="1" showErrorMessage="1" errorTitle="Invalid date" error="Enter a planned date." sqref="E34">
      <formula1>ISNUMBER(E34)</formula1>
    </dataValidation>
    <dataValidation type="custom" allowBlank="1" showErrorMessage="1" errorTitle="Invalid date" error="Enter a planned date." sqref="E340">
      <formula1>ISNUMBER(E340)</formula1>
    </dataValidation>
    <dataValidation type="custom" allowBlank="1" showErrorMessage="1" errorTitle="Invalid date" error="Enter a planned date." sqref="E341">
      <formula1>ISNUMBER(E341)</formula1>
    </dataValidation>
    <dataValidation type="custom" allowBlank="1" showErrorMessage="1" errorTitle="Invalid date" error="Enter a planned date." sqref="E342">
      <formula1>ISNUMBER(E342)</formula1>
    </dataValidation>
    <dataValidation type="custom" allowBlank="1" showErrorMessage="1" errorTitle="Invalid date" error="Enter a planned date." sqref="E343">
      <formula1>ISNUMBER(E343)</formula1>
    </dataValidation>
    <dataValidation type="custom" allowBlank="1" showErrorMessage="1" errorTitle="Invalid date" error="Enter a planned date." sqref="E344">
      <formula1>ISNUMBER(E344)</formula1>
    </dataValidation>
    <dataValidation type="custom" allowBlank="1" showErrorMessage="1" errorTitle="Invalid date" error="Enter a planned date." sqref="E345">
      <formula1>ISNUMBER(E345)</formula1>
    </dataValidation>
    <dataValidation type="custom" allowBlank="1" showErrorMessage="1" errorTitle="Invalid date" error="Enter a planned date." sqref="E346">
      <formula1>ISNUMBER(E346)</formula1>
    </dataValidation>
    <dataValidation type="custom" allowBlank="1" showErrorMessage="1" errorTitle="Invalid date" error="Enter a planned date." sqref="E347">
      <formula1>ISNUMBER(E347)</formula1>
    </dataValidation>
    <dataValidation type="custom" allowBlank="1" showErrorMessage="1" errorTitle="Invalid date" error="Enter a planned date." sqref="E348">
      <formula1>ISNUMBER(E348)</formula1>
    </dataValidation>
    <dataValidation type="custom" allowBlank="1" showErrorMessage="1" errorTitle="Invalid date" error="Enter a planned date." sqref="E349">
      <formula1>ISNUMBER(E349)</formula1>
    </dataValidation>
    <dataValidation type="custom" allowBlank="1" showErrorMessage="1" errorTitle="Invalid date" error="Enter a planned date." sqref="E35">
      <formula1>ISNUMBER(E35)</formula1>
    </dataValidation>
    <dataValidation type="custom" allowBlank="1" showErrorMessage="1" errorTitle="Invalid date" error="Enter a planned date." sqref="E350">
      <formula1>ISNUMBER(E350)</formula1>
    </dataValidation>
    <dataValidation type="custom" allowBlank="1" showErrorMessage="1" errorTitle="Invalid date" error="Enter a planned date." sqref="E351">
      <formula1>ISNUMBER(E351)</formula1>
    </dataValidation>
    <dataValidation type="custom" allowBlank="1" showErrorMessage="1" errorTitle="Invalid date" error="Enter a planned date." sqref="E352">
      <formula1>ISNUMBER(E352)</formula1>
    </dataValidation>
    <dataValidation type="custom" allowBlank="1" showErrorMessage="1" errorTitle="Invalid date" error="Enter a planned date." sqref="E353">
      <formula1>ISNUMBER(E353)</formula1>
    </dataValidation>
    <dataValidation type="custom" allowBlank="1" showErrorMessage="1" errorTitle="Invalid date" error="Enter a planned date." sqref="E354">
      <formula1>ISNUMBER(E354)</formula1>
    </dataValidation>
    <dataValidation type="custom" allowBlank="1" showErrorMessage="1" errorTitle="Invalid date" error="Enter a planned date." sqref="E355">
      <formula1>ISNUMBER(E355)</formula1>
    </dataValidation>
    <dataValidation type="custom" allowBlank="1" showErrorMessage="1" errorTitle="Invalid date" error="Enter a planned date." sqref="E356">
      <formula1>ISNUMBER(E356)</formula1>
    </dataValidation>
    <dataValidation type="custom" allowBlank="1" showErrorMessage="1" errorTitle="Invalid date" error="Enter a planned date." sqref="E357">
      <formula1>ISNUMBER(E357)</formula1>
    </dataValidation>
    <dataValidation type="custom" allowBlank="1" showErrorMessage="1" errorTitle="Invalid date" error="Enter a planned date." sqref="E358">
      <formula1>ISNUMBER(E358)</formula1>
    </dataValidation>
    <dataValidation type="custom" allowBlank="1" showErrorMessage="1" errorTitle="Invalid date" error="Enter a planned date." sqref="E359">
      <formula1>ISNUMBER(E359)</formula1>
    </dataValidation>
    <dataValidation type="custom" allowBlank="1" showErrorMessage="1" errorTitle="Invalid date" error="Enter a planned date." sqref="E36">
      <formula1>ISNUMBER(E36)</formula1>
    </dataValidation>
    <dataValidation type="custom" allowBlank="1" showErrorMessage="1" errorTitle="Invalid date" error="Enter a planned date." sqref="E360">
      <formula1>ISNUMBER(E360)</formula1>
    </dataValidation>
    <dataValidation type="custom" allowBlank="1" showErrorMessage="1" errorTitle="Invalid date" error="Enter a planned date." sqref="E361">
      <formula1>ISNUMBER(E361)</formula1>
    </dataValidation>
    <dataValidation type="custom" allowBlank="1" showErrorMessage="1" errorTitle="Invalid date" error="Enter a planned date." sqref="E362">
      <formula1>ISNUMBER(E362)</formula1>
    </dataValidation>
    <dataValidation type="custom" allowBlank="1" showErrorMessage="1" errorTitle="Invalid date" error="Enter a planned date." sqref="E363">
      <formula1>ISNUMBER(E363)</formula1>
    </dataValidation>
    <dataValidation type="custom" allowBlank="1" showErrorMessage="1" errorTitle="Invalid date" error="Enter a planned date." sqref="E364">
      <formula1>ISNUMBER(E364)</formula1>
    </dataValidation>
    <dataValidation type="custom" allowBlank="1" showErrorMessage="1" errorTitle="Invalid date" error="Enter a planned date." sqref="E365">
      <formula1>ISNUMBER(E365)</formula1>
    </dataValidation>
    <dataValidation type="custom" allowBlank="1" showErrorMessage="1" errorTitle="Invalid date" error="Enter a planned date." sqref="E366">
      <formula1>ISNUMBER(E366)</formula1>
    </dataValidation>
    <dataValidation type="custom" allowBlank="1" showErrorMessage="1" errorTitle="Invalid date" error="Enter a planned date." sqref="E367">
      <formula1>ISNUMBER(E367)</formula1>
    </dataValidation>
    <dataValidation type="custom" allowBlank="1" showErrorMessage="1" errorTitle="Invalid date" error="Enter a planned date." sqref="E368">
      <formula1>ISNUMBER(E368)</formula1>
    </dataValidation>
    <dataValidation type="custom" allowBlank="1" showErrorMessage="1" errorTitle="Invalid date" error="Enter a planned date." sqref="E369">
      <formula1>ISNUMBER(E369)</formula1>
    </dataValidation>
    <dataValidation type="custom" allowBlank="1" showErrorMessage="1" errorTitle="Invalid date" error="Enter a planned date." sqref="E37">
      <formula1>ISNUMBER(E37)</formula1>
    </dataValidation>
    <dataValidation type="custom" allowBlank="1" showErrorMessage="1" errorTitle="Invalid date" error="Enter a planned date." sqref="E370">
      <formula1>ISNUMBER(E370)</formula1>
    </dataValidation>
    <dataValidation type="custom" allowBlank="1" showErrorMessage="1" errorTitle="Invalid date" error="Enter a planned date." sqref="E371">
      <formula1>ISNUMBER(E371)</formula1>
    </dataValidation>
    <dataValidation type="custom" allowBlank="1" showErrorMessage="1" errorTitle="Invalid date" error="Enter a planned date." sqref="E372">
      <formula1>ISNUMBER(E372)</formula1>
    </dataValidation>
    <dataValidation type="custom" allowBlank="1" showErrorMessage="1" errorTitle="Invalid date" error="Enter a planned date." sqref="E373">
      <formula1>ISNUMBER(E373)</formula1>
    </dataValidation>
    <dataValidation type="custom" allowBlank="1" showErrorMessage="1" errorTitle="Invalid date" error="Enter a planned date." sqref="E374">
      <formula1>ISNUMBER(E374)</formula1>
    </dataValidation>
    <dataValidation type="custom" allowBlank="1" showErrorMessage="1" errorTitle="Invalid date" error="Enter a planned date." sqref="E375">
      <formula1>ISNUMBER(E375)</formula1>
    </dataValidation>
    <dataValidation type="custom" allowBlank="1" showErrorMessage="1" errorTitle="Invalid date" error="Enter a planned date." sqref="E376">
      <formula1>ISNUMBER(E376)</formula1>
    </dataValidation>
    <dataValidation type="custom" allowBlank="1" showErrorMessage="1" errorTitle="Invalid date" error="Enter a planned date." sqref="E377">
      <formula1>ISNUMBER(E377)</formula1>
    </dataValidation>
    <dataValidation type="custom" allowBlank="1" showErrorMessage="1" errorTitle="Invalid date" error="Enter a planned date." sqref="E378">
      <formula1>ISNUMBER(E378)</formula1>
    </dataValidation>
    <dataValidation type="custom" allowBlank="1" showErrorMessage="1" errorTitle="Invalid date" error="Enter a planned date." sqref="E379">
      <formula1>ISNUMBER(E379)</formula1>
    </dataValidation>
    <dataValidation type="custom" allowBlank="1" showErrorMessage="1" errorTitle="Invalid date" error="Enter a planned date." sqref="E38">
      <formula1>ISNUMBER(E38)</formula1>
    </dataValidation>
    <dataValidation type="custom" allowBlank="1" showErrorMessage="1" errorTitle="Invalid date" error="Enter a planned date." sqref="E380">
      <formula1>ISNUMBER(E380)</formula1>
    </dataValidation>
    <dataValidation type="custom" allowBlank="1" showErrorMessage="1" errorTitle="Invalid date" error="Enter a planned date." sqref="E381">
      <formula1>ISNUMBER(E381)</formula1>
    </dataValidation>
    <dataValidation type="custom" allowBlank="1" showErrorMessage="1" errorTitle="Invalid date" error="Enter a planned date." sqref="E382">
      <formula1>ISNUMBER(E382)</formula1>
    </dataValidation>
    <dataValidation type="custom" allowBlank="1" showErrorMessage="1" errorTitle="Invalid date" error="Enter a planned date." sqref="E383">
      <formula1>ISNUMBER(E383)</formula1>
    </dataValidation>
    <dataValidation type="custom" allowBlank="1" showErrorMessage="1" errorTitle="Invalid date" error="Enter a planned date." sqref="E384">
      <formula1>ISNUMBER(E384)</formula1>
    </dataValidation>
    <dataValidation type="custom" allowBlank="1" showErrorMessage="1" errorTitle="Invalid date" error="Enter a planned date." sqref="E385">
      <formula1>ISNUMBER(E385)</formula1>
    </dataValidation>
    <dataValidation type="custom" allowBlank="1" showErrorMessage="1" errorTitle="Invalid date" error="Enter a planned date." sqref="E386">
      <formula1>ISNUMBER(E386)</formula1>
    </dataValidation>
    <dataValidation type="custom" allowBlank="1" showErrorMessage="1" errorTitle="Invalid date" error="Enter a planned date." sqref="E387">
      <formula1>ISNUMBER(E387)</formula1>
    </dataValidation>
    <dataValidation type="custom" allowBlank="1" showErrorMessage="1" errorTitle="Invalid date" error="Enter a planned date." sqref="E388">
      <formula1>ISNUMBER(E388)</formula1>
    </dataValidation>
    <dataValidation type="custom" allowBlank="1" showErrorMessage="1" errorTitle="Invalid date" error="Enter a planned date." sqref="E389">
      <formula1>ISNUMBER(E389)</formula1>
    </dataValidation>
    <dataValidation type="custom" allowBlank="1" showErrorMessage="1" errorTitle="Invalid date" error="Enter a planned date." sqref="E39">
      <formula1>ISNUMBER(E39)</formula1>
    </dataValidation>
    <dataValidation type="custom" allowBlank="1" showErrorMessage="1" errorTitle="Invalid date" error="Enter a planned date." sqref="E390">
      <formula1>ISNUMBER(E390)</formula1>
    </dataValidation>
    <dataValidation type="custom" allowBlank="1" showErrorMessage="1" errorTitle="Invalid date" error="Enter a planned date." sqref="E391">
      <formula1>ISNUMBER(E391)</formula1>
    </dataValidation>
    <dataValidation type="custom" allowBlank="1" showErrorMessage="1" errorTitle="Invalid date" error="Enter a planned date." sqref="E392">
      <formula1>ISNUMBER(E392)</formula1>
    </dataValidation>
    <dataValidation type="custom" allowBlank="1" showErrorMessage="1" errorTitle="Invalid date" error="Enter a planned date." sqref="E393">
      <formula1>ISNUMBER(E393)</formula1>
    </dataValidation>
    <dataValidation type="custom" allowBlank="1" showErrorMessage="1" errorTitle="Invalid date" error="Enter a planned date." sqref="E394">
      <formula1>ISNUMBER(E394)</formula1>
    </dataValidation>
    <dataValidation type="custom" allowBlank="1" showErrorMessage="1" errorTitle="Invalid date" error="Enter a planned date." sqref="E395">
      <formula1>ISNUMBER(E395)</formula1>
    </dataValidation>
    <dataValidation type="custom" allowBlank="1" showErrorMessage="1" errorTitle="Invalid date" error="Enter a planned date." sqref="E396">
      <formula1>ISNUMBER(E396)</formula1>
    </dataValidation>
    <dataValidation type="custom" allowBlank="1" showErrorMessage="1" errorTitle="Invalid date" error="Enter a planned date." sqref="E397">
      <formula1>ISNUMBER(E397)</formula1>
    </dataValidation>
    <dataValidation type="custom" allowBlank="1" showErrorMessage="1" errorTitle="Invalid date" error="Enter a planned date." sqref="E398">
      <formula1>ISNUMBER(E398)</formula1>
    </dataValidation>
    <dataValidation type="custom" allowBlank="1" showErrorMessage="1" errorTitle="Invalid date" error="Enter a planned date." sqref="E399">
      <formula1>ISNUMBER(E399)</formula1>
    </dataValidation>
    <dataValidation type="custom" allowBlank="1" showErrorMessage="1" errorTitle="Invalid date" error="Enter a planned date." sqref="E4">
      <formula1>ISNUMBER(E4)</formula1>
    </dataValidation>
    <dataValidation type="custom" allowBlank="1" showErrorMessage="1" errorTitle="Invalid date" error="Enter a planned date." sqref="E40">
      <formula1>ISNUMBER(E40)</formula1>
    </dataValidation>
    <dataValidation type="custom" allowBlank="1" showErrorMessage="1" errorTitle="Invalid date" error="Enter a planned date." sqref="E400">
      <formula1>ISNUMBER(E400)</formula1>
    </dataValidation>
    <dataValidation type="custom" allowBlank="1" showErrorMessage="1" errorTitle="Invalid date" error="Enter a planned date." sqref="E401">
      <formula1>ISNUMBER(E401)</formula1>
    </dataValidation>
    <dataValidation type="custom" allowBlank="1" showErrorMessage="1" errorTitle="Invalid date" error="Enter a planned date." sqref="E402">
      <formula1>ISNUMBER(E402)</formula1>
    </dataValidation>
    <dataValidation type="custom" allowBlank="1" showErrorMessage="1" errorTitle="Invalid date" error="Enter a planned date." sqref="E403">
      <formula1>ISNUMBER(E403)</formula1>
    </dataValidation>
    <dataValidation type="custom" allowBlank="1" showErrorMessage="1" errorTitle="Invalid date" error="Enter a planned date." sqref="E404">
      <formula1>ISNUMBER(E404)</formula1>
    </dataValidation>
    <dataValidation type="custom" allowBlank="1" showErrorMessage="1" errorTitle="Invalid date" error="Enter a planned date." sqref="E405">
      <formula1>ISNUMBER(E405)</formula1>
    </dataValidation>
    <dataValidation type="custom" allowBlank="1" showErrorMessage="1" errorTitle="Invalid date" error="Enter a planned date." sqref="E406">
      <formula1>ISNUMBER(E406)</formula1>
    </dataValidation>
    <dataValidation type="custom" allowBlank="1" showErrorMessage="1" errorTitle="Invalid date" error="Enter a planned date." sqref="E407">
      <formula1>ISNUMBER(E407)</formula1>
    </dataValidation>
    <dataValidation type="custom" allowBlank="1" showErrorMessage="1" errorTitle="Invalid date" error="Enter a planned date." sqref="E408">
      <formula1>ISNUMBER(E408)</formula1>
    </dataValidation>
    <dataValidation type="custom" allowBlank="1" showErrorMessage="1" errorTitle="Invalid date" error="Enter a planned date." sqref="E409">
      <formula1>ISNUMBER(E409)</formula1>
    </dataValidation>
    <dataValidation type="custom" allowBlank="1" showErrorMessage="1" errorTitle="Invalid date" error="Enter a planned date." sqref="E41">
      <formula1>ISNUMBER(E41)</formula1>
    </dataValidation>
    <dataValidation type="custom" allowBlank="1" showErrorMessage="1" errorTitle="Invalid date" error="Enter a planned date." sqref="E410">
      <formula1>ISNUMBER(E410)</formula1>
    </dataValidation>
    <dataValidation type="custom" allowBlank="1" showErrorMessage="1" errorTitle="Invalid date" error="Enter a planned date." sqref="E411">
      <formula1>ISNUMBER(E411)</formula1>
    </dataValidation>
    <dataValidation type="custom" allowBlank="1" showErrorMessage="1" errorTitle="Invalid date" error="Enter a planned date." sqref="E412">
      <formula1>ISNUMBER(E412)</formula1>
    </dataValidation>
    <dataValidation type="custom" allowBlank="1" showErrorMessage="1" errorTitle="Invalid date" error="Enter a planned date." sqref="E413">
      <formula1>ISNUMBER(E413)</formula1>
    </dataValidation>
    <dataValidation type="custom" allowBlank="1" showErrorMessage="1" errorTitle="Invalid date" error="Enter a planned date." sqref="E414">
      <formula1>ISNUMBER(E414)</formula1>
    </dataValidation>
    <dataValidation type="custom" allowBlank="1" showErrorMessage="1" errorTitle="Invalid date" error="Enter a planned date." sqref="E415">
      <formula1>ISNUMBER(E415)</formula1>
    </dataValidation>
    <dataValidation type="custom" allowBlank="1" showErrorMessage="1" errorTitle="Invalid date" error="Enter a planned date." sqref="E416">
      <formula1>ISNUMBER(E416)</formula1>
    </dataValidation>
    <dataValidation type="custom" allowBlank="1" showErrorMessage="1" errorTitle="Invalid date" error="Enter a planned date." sqref="E417">
      <formula1>ISNUMBER(E417)</formula1>
    </dataValidation>
    <dataValidation type="custom" allowBlank="1" showErrorMessage="1" errorTitle="Invalid date" error="Enter a planned date." sqref="E418">
      <formula1>ISNUMBER(E418)</formula1>
    </dataValidation>
    <dataValidation type="custom" allowBlank="1" showErrorMessage="1" errorTitle="Invalid date" error="Enter a planned date." sqref="E419">
      <formula1>ISNUMBER(E419)</formula1>
    </dataValidation>
    <dataValidation type="custom" allowBlank="1" showErrorMessage="1" errorTitle="Invalid date" error="Enter a planned date." sqref="E42">
      <formula1>ISNUMBER(E42)</formula1>
    </dataValidation>
    <dataValidation type="custom" allowBlank="1" showErrorMessage="1" errorTitle="Invalid date" error="Enter a planned date." sqref="E420">
      <formula1>ISNUMBER(E420)</formula1>
    </dataValidation>
    <dataValidation type="custom" allowBlank="1" showErrorMessage="1" errorTitle="Invalid date" error="Enter a planned date." sqref="E421">
      <formula1>ISNUMBER(E421)</formula1>
    </dataValidation>
    <dataValidation type="custom" allowBlank="1" showErrorMessage="1" errorTitle="Invalid date" error="Enter a planned date." sqref="E422">
      <formula1>ISNUMBER(E422)</formula1>
    </dataValidation>
    <dataValidation type="custom" allowBlank="1" showErrorMessage="1" errorTitle="Invalid date" error="Enter a planned date." sqref="E423">
      <formula1>ISNUMBER(E423)</formula1>
    </dataValidation>
    <dataValidation type="custom" allowBlank="1" showErrorMessage="1" errorTitle="Invalid date" error="Enter a planned date." sqref="E424">
      <formula1>ISNUMBER(E424)</formula1>
    </dataValidation>
    <dataValidation type="custom" allowBlank="1" showErrorMessage="1" errorTitle="Invalid date" error="Enter a planned date." sqref="E425">
      <formula1>ISNUMBER(E425)</formula1>
    </dataValidation>
    <dataValidation type="custom" allowBlank="1" showErrorMessage="1" errorTitle="Invalid date" error="Enter a planned date." sqref="E426">
      <formula1>ISNUMBER(E426)</formula1>
    </dataValidation>
    <dataValidation type="custom" allowBlank="1" showErrorMessage="1" errorTitle="Invalid date" error="Enter a planned date." sqref="E427">
      <formula1>ISNUMBER(E427)</formula1>
    </dataValidation>
    <dataValidation type="custom" allowBlank="1" showErrorMessage="1" errorTitle="Invalid date" error="Enter a planned date." sqref="E428">
      <formula1>ISNUMBER(E428)</formula1>
    </dataValidation>
    <dataValidation type="custom" allowBlank="1" showErrorMessage="1" errorTitle="Invalid date" error="Enter a planned date." sqref="E429">
      <formula1>ISNUMBER(E429)</formula1>
    </dataValidation>
    <dataValidation type="custom" allowBlank="1" showErrorMessage="1" errorTitle="Invalid date" error="Enter a planned date." sqref="E43">
      <formula1>ISNUMBER(E43)</formula1>
    </dataValidation>
    <dataValidation type="custom" allowBlank="1" showErrorMessage="1" errorTitle="Invalid date" error="Enter a planned date." sqref="E430">
      <formula1>ISNUMBER(E430)</formula1>
    </dataValidation>
    <dataValidation type="custom" allowBlank="1" showErrorMessage="1" errorTitle="Invalid date" error="Enter a planned date." sqref="E431">
      <formula1>ISNUMBER(E431)</formula1>
    </dataValidation>
    <dataValidation type="custom" allowBlank="1" showErrorMessage="1" errorTitle="Invalid date" error="Enter a planned date." sqref="E432">
      <formula1>ISNUMBER(E432)</formula1>
    </dataValidation>
    <dataValidation type="custom" allowBlank="1" showErrorMessage="1" errorTitle="Invalid date" error="Enter a planned date." sqref="E433">
      <formula1>ISNUMBER(E433)</formula1>
    </dataValidation>
    <dataValidation type="custom" allowBlank="1" showErrorMessage="1" errorTitle="Invalid date" error="Enter a planned date." sqref="E434">
      <formula1>ISNUMBER(E434)</formula1>
    </dataValidation>
    <dataValidation type="custom" allowBlank="1" showErrorMessage="1" errorTitle="Invalid date" error="Enter a planned date." sqref="E435">
      <formula1>ISNUMBER(E435)</formula1>
    </dataValidation>
    <dataValidation type="custom" allowBlank="1" showErrorMessage="1" errorTitle="Invalid date" error="Enter a planned date." sqref="E436">
      <formula1>ISNUMBER(E436)</formula1>
    </dataValidation>
    <dataValidation type="custom" allowBlank="1" showErrorMessage="1" errorTitle="Invalid date" error="Enter a planned date." sqref="E437">
      <formula1>ISNUMBER(E437)</formula1>
    </dataValidation>
    <dataValidation type="custom" allowBlank="1" showErrorMessage="1" errorTitle="Invalid date" error="Enter a planned date." sqref="E438">
      <formula1>ISNUMBER(E438)</formula1>
    </dataValidation>
    <dataValidation type="custom" allowBlank="1" showErrorMessage="1" errorTitle="Invalid date" error="Enter a planned date." sqref="E439">
      <formula1>ISNUMBER(E439)</formula1>
    </dataValidation>
    <dataValidation type="custom" allowBlank="1" showErrorMessage="1" errorTitle="Invalid date" error="Enter a planned date." sqref="E44">
      <formula1>ISNUMBER(E44)</formula1>
    </dataValidation>
    <dataValidation type="custom" allowBlank="1" showErrorMessage="1" errorTitle="Invalid date" error="Enter a planned date." sqref="E440">
      <formula1>ISNUMBER(E440)</formula1>
    </dataValidation>
    <dataValidation type="custom" allowBlank="1" showErrorMessage="1" errorTitle="Invalid date" error="Enter a planned date." sqref="E441">
      <formula1>ISNUMBER(E441)</formula1>
    </dataValidation>
    <dataValidation type="custom" allowBlank="1" showErrorMessage="1" errorTitle="Invalid date" error="Enter a planned date." sqref="E442">
      <formula1>ISNUMBER(E442)</formula1>
    </dataValidation>
    <dataValidation type="custom" allowBlank="1" showErrorMessage="1" errorTitle="Invalid date" error="Enter a planned date." sqref="E443">
      <formula1>ISNUMBER(E443)</formula1>
    </dataValidation>
    <dataValidation type="custom" allowBlank="1" showErrorMessage="1" errorTitle="Invalid date" error="Enter a planned date." sqref="E444">
      <formula1>ISNUMBER(E444)</formula1>
    </dataValidation>
    <dataValidation type="custom" allowBlank="1" showErrorMessage="1" errorTitle="Invalid date" error="Enter a planned date." sqref="E445">
      <formula1>ISNUMBER(E445)</formula1>
    </dataValidation>
    <dataValidation type="custom" allowBlank="1" showErrorMessage="1" errorTitle="Invalid date" error="Enter a planned date." sqref="E446">
      <formula1>ISNUMBER(E446)</formula1>
    </dataValidation>
    <dataValidation type="custom" allowBlank="1" showErrorMessage="1" errorTitle="Invalid date" error="Enter a planned date." sqref="E447">
      <formula1>ISNUMBER(E447)</formula1>
    </dataValidation>
    <dataValidation type="custom" allowBlank="1" showErrorMessage="1" errorTitle="Invalid date" error="Enter a planned date." sqref="E448">
      <formula1>ISNUMBER(E448)</formula1>
    </dataValidation>
    <dataValidation type="custom" allowBlank="1" showErrorMessage="1" errorTitle="Invalid date" error="Enter a planned date." sqref="E449">
      <formula1>ISNUMBER(E449)</formula1>
    </dataValidation>
    <dataValidation type="custom" allowBlank="1" showErrorMessage="1" errorTitle="Invalid date" error="Enter a planned date." sqref="E45">
      <formula1>ISNUMBER(E45)</formula1>
    </dataValidation>
    <dataValidation type="custom" allowBlank="1" showErrorMessage="1" errorTitle="Invalid date" error="Enter a planned date." sqref="E450">
      <formula1>ISNUMBER(E450)</formula1>
    </dataValidation>
    <dataValidation type="custom" allowBlank="1" showErrorMessage="1" errorTitle="Invalid date" error="Enter a planned date." sqref="E451">
      <formula1>ISNUMBER(E451)</formula1>
    </dataValidation>
    <dataValidation type="custom" allowBlank="1" showErrorMessage="1" errorTitle="Invalid date" error="Enter a planned date." sqref="E452">
      <formula1>ISNUMBER(E452)</formula1>
    </dataValidation>
    <dataValidation type="custom" allowBlank="1" showErrorMessage="1" errorTitle="Invalid date" error="Enter a planned date." sqref="E453">
      <formula1>ISNUMBER(E453)</formula1>
    </dataValidation>
    <dataValidation type="custom" allowBlank="1" showErrorMessage="1" errorTitle="Invalid date" error="Enter a planned date." sqref="E454">
      <formula1>ISNUMBER(E454)</formula1>
    </dataValidation>
    <dataValidation type="custom" allowBlank="1" showErrorMessage="1" errorTitle="Invalid date" error="Enter a planned date." sqref="E455">
      <formula1>ISNUMBER(E455)</formula1>
    </dataValidation>
    <dataValidation type="custom" allowBlank="1" showErrorMessage="1" errorTitle="Invalid date" error="Enter a planned date." sqref="E456">
      <formula1>ISNUMBER(E456)</formula1>
    </dataValidation>
    <dataValidation type="custom" allowBlank="1" showErrorMessage="1" errorTitle="Invalid date" error="Enter a planned date." sqref="E457">
      <formula1>ISNUMBER(E457)</formula1>
    </dataValidation>
    <dataValidation type="custom" allowBlank="1" showErrorMessage="1" errorTitle="Invalid date" error="Enter a planned date." sqref="E458">
      <formula1>ISNUMBER(E458)</formula1>
    </dataValidation>
    <dataValidation type="custom" allowBlank="1" showErrorMessage="1" errorTitle="Invalid date" error="Enter a planned date." sqref="E459">
      <formula1>ISNUMBER(E459)</formula1>
    </dataValidation>
    <dataValidation type="custom" allowBlank="1" showErrorMessage="1" errorTitle="Invalid date" error="Enter a planned date." sqref="E46">
      <formula1>ISNUMBER(E46)</formula1>
    </dataValidation>
    <dataValidation type="custom" allowBlank="1" showErrorMessage="1" errorTitle="Invalid date" error="Enter a planned date." sqref="E460">
      <formula1>ISNUMBER(E460)</formula1>
    </dataValidation>
    <dataValidation type="custom" allowBlank="1" showErrorMessage="1" errorTitle="Invalid date" error="Enter a planned date." sqref="E461">
      <formula1>ISNUMBER(E461)</formula1>
    </dataValidation>
    <dataValidation type="custom" allowBlank="1" showErrorMessage="1" errorTitle="Invalid date" error="Enter a planned date." sqref="E462">
      <formula1>ISNUMBER(E462)</formula1>
    </dataValidation>
    <dataValidation type="custom" allowBlank="1" showErrorMessage="1" errorTitle="Invalid date" error="Enter a planned date." sqref="E463">
      <formula1>ISNUMBER(E463)</formula1>
    </dataValidation>
    <dataValidation type="custom" allowBlank="1" showErrorMessage="1" errorTitle="Invalid date" error="Enter a planned date." sqref="E464">
      <formula1>ISNUMBER(E464)</formula1>
    </dataValidation>
    <dataValidation type="custom" allowBlank="1" showErrorMessage="1" errorTitle="Invalid date" error="Enter a planned date." sqref="E465">
      <formula1>ISNUMBER(E465)</formula1>
    </dataValidation>
    <dataValidation type="custom" allowBlank="1" showErrorMessage="1" errorTitle="Invalid date" error="Enter a planned date." sqref="E466">
      <formula1>ISNUMBER(E466)</formula1>
    </dataValidation>
    <dataValidation type="custom" allowBlank="1" showErrorMessage="1" errorTitle="Invalid date" error="Enter a planned date." sqref="E467">
      <formula1>ISNUMBER(E467)</formula1>
    </dataValidation>
    <dataValidation type="custom" allowBlank="1" showErrorMessage="1" errorTitle="Invalid date" error="Enter a planned date." sqref="E468">
      <formula1>ISNUMBER(E468)</formula1>
    </dataValidation>
    <dataValidation type="custom" allowBlank="1" showErrorMessage="1" errorTitle="Invalid date" error="Enter a planned date." sqref="E469">
      <formula1>ISNUMBER(E469)</formula1>
    </dataValidation>
    <dataValidation type="custom" allowBlank="1" showErrorMessage="1" errorTitle="Invalid date" error="Enter a planned date." sqref="E47">
      <formula1>ISNUMBER(E47)</formula1>
    </dataValidation>
    <dataValidation type="custom" allowBlank="1" showErrorMessage="1" errorTitle="Invalid date" error="Enter a planned date." sqref="E470">
      <formula1>ISNUMBER(E470)</formula1>
    </dataValidation>
    <dataValidation type="custom" allowBlank="1" showErrorMessage="1" errorTitle="Invalid date" error="Enter a planned date." sqref="E471">
      <formula1>ISNUMBER(E471)</formula1>
    </dataValidation>
    <dataValidation type="custom" allowBlank="1" showErrorMessage="1" errorTitle="Invalid date" error="Enter a planned date." sqref="E472">
      <formula1>ISNUMBER(E472)</formula1>
    </dataValidation>
    <dataValidation type="custom" allowBlank="1" showErrorMessage="1" errorTitle="Invalid date" error="Enter a planned date." sqref="E473">
      <formula1>ISNUMBER(E473)</formula1>
    </dataValidation>
    <dataValidation type="custom" allowBlank="1" showErrorMessage="1" errorTitle="Invalid date" error="Enter a planned date." sqref="E474">
      <formula1>ISNUMBER(E474)</formula1>
    </dataValidation>
    <dataValidation type="custom" allowBlank="1" showErrorMessage="1" errorTitle="Invalid date" error="Enter a planned date." sqref="E475">
      <formula1>ISNUMBER(E475)</formula1>
    </dataValidation>
    <dataValidation type="custom" allowBlank="1" showErrorMessage="1" errorTitle="Invalid date" error="Enter a planned date." sqref="E476">
      <formula1>ISNUMBER(E476)</formula1>
    </dataValidation>
    <dataValidation type="custom" allowBlank="1" showErrorMessage="1" errorTitle="Invalid date" error="Enter a planned date." sqref="E477">
      <formula1>ISNUMBER(E477)</formula1>
    </dataValidation>
    <dataValidation type="custom" allowBlank="1" showErrorMessage="1" errorTitle="Invalid date" error="Enter a planned date." sqref="E478">
      <formula1>ISNUMBER(E478)</formula1>
    </dataValidation>
    <dataValidation type="custom" allowBlank="1" showErrorMessage="1" errorTitle="Invalid date" error="Enter a planned date." sqref="E479">
      <formula1>ISNUMBER(E479)</formula1>
    </dataValidation>
    <dataValidation type="custom" allowBlank="1" showErrorMessage="1" errorTitle="Invalid date" error="Enter a planned date." sqref="E48">
      <formula1>ISNUMBER(E48)</formula1>
    </dataValidation>
    <dataValidation type="custom" allowBlank="1" showErrorMessage="1" errorTitle="Invalid date" error="Enter a planned date." sqref="E480">
      <formula1>ISNUMBER(E480)</formula1>
    </dataValidation>
    <dataValidation type="custom" allowBlank="1" showErrorMessage="1" errorTitle="Invalid date" error="Enter a planned date." sqref="E481">
      <formula1>ISNUMBER(E481)</formula1>
    </dataValidation>
    <dataValidation type="custom" allowBlank="1" showErrorMessage="1" errorTitle="Invalid date" error="Enter a planned date." sqref="E482">
      <formula1>ISNUMBER(E482)</formula1>
    </dataValidation>
    <dataValidation type="custom" allowBlank="1" showErrorMessage="1" errorTitle="Invalid date" error="Enter a planned date." sqref="E483">
      <formula1>ISNUMBER(E483)</formula1>
    </dataValidation>
    <dataValidation type="custom" allowBlank="1" showErrorMessage="1" errorTitle="Invalid date" error="Enter a planned date." sqref="E484">
      <formula1>ISNUMBER(E484)</formula1>
    </dataValidation>
    <dataValidation type="custom" allowBlank="1" showErrorMessage="1" errorTitle="Invalid date" error="Enter a planned date." sqref="E485">
      <formula1>ISNUMBER(E485)</formula1>
    </dataValidation>
    <dataValidation type="custom" allowBlank="1" showErrorMessage="1" errorTitle="Invalid date" error="Enter a planned date." sqref="E486">
      <formula1>ISNUMBER(E486)</formula1>
    </dataValidation>
    <dataValidation type="custom" allowBlank="1" showErrorMessage="1" errorTitle="Invalid date" error="Enter a planned date." sqref="E487">
      <formula1>ISNUMBER(E487)</formula1>
    </dataValidation>
    <dataValidation type="custom" allowBlank="1" showErrorMessage="1" errorTitle="Invalid date" error="Enter a planned date." sqref="E488">
      <formula1>ISNUMBER(E488)</formula1>
    </dataValidation>
    <dataValidation type="custom" allowBlank="1" showErrorMessage="1" errorTitle="Invalid date" error="Enter a planned date." sqref="E489">
      <formula1>ISNUMBER(E489)</formula1>
    </dataValidation>
    <dataValidation type="custom" allowBlank="1" showErrorMessage="1" errorTitle="Invalid date" error="Enter a planned date." sqref="E49">
      <formula1>ISNUMBER(E49)</formula1>
    </dataValidation>
    <dataValidation type="custom" allowBlank="1" showErrorMessage="1" errorTitle="Invalid date" error="Enter a planned date." sqref="E490">
      <formula1>ISNUMBER(E490)</formula1>
    </dataValidation>
    <dataValidation type="custom" allowBlank="1" showErrorMessage="1" errorTitle="Invalid date" error="Enter a planned date." sqref="E491">
      <formula1>ISNUMBER(E491)</formula1>
    </dataValidation>
    <dataValidation type="custom" allowBlank="1" showErrorMessage="1" errorTitle="Invalid date" error="Enter a planned date." sqref="E492">
      <formula1>ISNUMBER(E492)</formula1>
    </dataValidation>
    <dataValidation type="custom" allowBlank="1" showErrorMessage="1" errorTitle="Invalid date" error="Enter a planned date." sqref="E493">
      <formula1>ISNUMBER(E493)</formula1>
    </dataValidation>
    <dataValidation type="custom" allowBlank="1" showErrorMessage="1" errorTitle="Invalid date" error="Enter a planned date." sqref="E494">
      <formula1>ISNUMBER(E494)</formula1>
    </dataValidation>
    <dataValidation type="custom" allowBlank="1" showErrorMessage="1" errorTitle="Invalid date" error="Enter a planned date." sqref="E495">
      <formula1>ISNUMBER(E495)</formula1>
    </dataValidation>
    <dataValidation type="custom" allowBlank="1" showErrorMessage="1" errorTitle="Invalid date" error="Enter a planned date." sqref="E496">
      <formula1>ISNUMBER(E496)</formula1>
    </dataValidation>
    <dataValidation type="custom" allowBlank="1" showErrorMessage="1" errorTitle="Invalid date" error="Enter a planned date." sqref="E497">
      <formula1>ISNUMBER(E497)</formula1>
    </dataValidation>
    <dataValidation type="custom" allowBlank="1" showErrorMessage="1" errorTitle="Invalid date" error="Enter a planned date." sqref="E498">
      <formula1>ISNUMBER(E498)</formula1>
    </dataValidation>
    <dataValidation type="custom" allowBlank="1" showErrorMessage="1" errorTitle="Invalid date" error="Enter a planned date." sqref="E499">
      <formula1>ISNUMBER(E499)</formula1>
    </dataValidation>
    <dataValidation type="custom" allowBlank="1" showErrorMessage="1" errorTitle="Invalid date" error="Enter a planned date." sqref="E5">
      <formula1>ISNUMBER(E5)</formula1>
    </dataValidation>
    <dataValidation type="custom" allowBlank="1" showErrorMessage="1" errorTitle="Invalid date" error="Enter a planned date." sqref="E50">
      <formula1>ISNUMBER(E50)</formula1>
    </dataValidation>
    <dataValidation type="custom" allowBlank="1" showErrorMessage="1" errorTitle="Invalid date" error="Enter a planned date." sqref="E500">
      <formula1>ISNUMBER(E500)</formula1>
    </dataValidation>
    <dataValidation type="custom" allowBlank="1" showErrorMessage="1" errorTitle="Invalid date" error="Enter a planned date." sqref="E51">
      <formula1>ISNUMBER(E51)</formula1>
    </dataValidation>
    <dataValidation type="custom" allowBlank="1" showErrorMessage="1" errorTitle="Invalid date" error="Enter a planned date." sqref="E52">
      <formula1>ISNUMBER(E52)</formula1>
    </dataValidation>
    <dataValidation type="custom" allowBlank="1" showErrorMessage="1" errorTitle="Invalid date" error="Enter a planned date." sqref="E53">
      <formula1>ISNUMBER(E53)</formula1>
    </dataValidation>
    <dataValidation type="custom" allowBlank="1" showErrorMessage="1" errorTitle="Invalid date" error="Enter a planned date." sqref="E54">
      <formula1>ISNUMBER(E54)</formula1>
    </dataValidation>
    <dataValidation type="custom" allowBlank="1" showErrorMessage="1" errorTitle="Invalid date" error="Enter a planned date." sqref="E55">
      <formula1>ISNUMBER(E55)</formula1>
    </dataValidation>
    <dataValidation type="custom" allowBlank="1" showErrorMessage="1" errorTitle="Invalid date" error="Enter a planned date." sqref="E56">
      <formula1>ISNUMBER(E56)</formula1>
    </dataValidation>
    <dataValidation type="custom" allowBlank="1" showErrorMessage="1" errorTitle="Invalid date" error="Enter a planned date." sqref="E57">
      <formula1>ISNUMBER(E57)</formula1>
    </dataValidation>
    <dataValidation type="custom" allowBlank="1" showErrorMessage="1" errorTitle="Invalid date" error="Enter a planned date." sqref="E58">
      <formula1>ISNUMBER(E58)</formula1>
    </dataValidation>
    <dataValidation type="custom" allowBlank="1" showErrorMessage="1" errorTitle="Invalid date" error="Enter a planned date." sqref="E59">
      <formula1>ISNUMBER(E59)</formula1>
    </dataValidation>
    <dataValidation type="custom" allowBlank="1" showErrorMessage="1" errorTitle="Invalid date" error="Enter a planned date." sqref="E6">
      <formula1>ISNUMBER(E6)</formula1>
    </dataValidation>
    <dataValidation type="custom" allowBlank="1" showErrorMessage="1" errorTitle="Invalid date" error="Enter a planned date." sqref="E60">
      <formula1>ISNUMBER(E60)</formula1>
    </dataValidation>
    <dataValidation type="custom" allowBlank="1" showErrorMessage="1" errorTitle="Invalid date" error="Enter a planned date." sqref="E61">
      <formula1>ISNUMBER(E61)</formula1>
    </dataValidation>
    <dataValidation type="custom" allowBlank="1" showErrorMessage="1" errorTitle="Invalid date" error="Enter a planned date." sqref="E62">
      <formula1>ISNUMBER(E62)</formula1>
    </dataValidation>
    <dataValidation type="custom" allowBlank="1" showErrorMessage="1" errorTitle="Invalid date" error="Enter a planned date." sqref="E63">
      <formula1>ISNUMBER(E63)</formula1>
    </dataValidation>
    <dataValidation type="custom" allowBlank="1" showErrorMessage="1" errorTitle="Invalid date" error="Enter a planned date." sqref="E64">
      <formula1>ISNUMBER(E64)</formula1>
    </dataValidation>
    <dataValidation type="custom" allowBlank="1" showErrorMessage="1" errorTitle="Invalid date" error="Enter a planned date." sqref="E65">
      <formula1>ISNUMBER(E65)</formula1>
    </dataValidation>
    <dataValidation type="custom" allowBlank="1" showErrorMessage="1" errorTitle="Invalid date" error="Enter a planned date." sqref="E66">
      <formula1>ISNUMBER(E66)</formula1>
    </dataValidation>
    <dataValidation type="custom" allowBlank="1" showErrorMessage="1" errorTitle="Invalid date" error="Enter a planned date." sqref="E67">
      <formula1>ISNUMBER(E67)</formula1>
    </dataValidation>
    <dataValidation type="custom" allowBlank="1" showErrorMessage="1" errorTitle="Invalid date" error="Enter a planned date." sqref="E68">
      <formula1>ISNUMBER(E68)</formula1>
    </dataValidation>
    <dataValidation type="custom" allowBlank="1" showErrorMessage="1" errorTitle="Invalid date" error="Enter a planned date." sqref="E69">
      <formula1>ISNUMBER(E69)</formula1>
    </dataValidation>
    <dataValidation type="custom" allowBlank="1" showErrorMessage="1" errorTitle="Invalid date" error="Enter a planned date." sqref="E7">
      <formula1>ISNUMBER(E7)</formula1>
    </dataValidation>
    <dataValidation type="custom" allowBlank="1" showErrorMessage="1" errorTitle="Invalid date" error="Enter a planned date." sqref="E70">
      <formula1>ISNUMBER(E70)</formula1>
    </dataValidation>
    <dataValidation type="custom" allowBlank="1" showErrorMessage="1" errorTitle="Invalid date" error="Enter a planned date." sqref="E71">
      <formula1>ISNUMBER(E71)</formula1>
    </dataValidation>
    <dataValidation type="custom" allowBlank="1" showErrorMessage="1" errorTitle="Invalid date" error="Enter a planned date." sqref="E72">
      <formula1>ISNUMBER(E72)</formula1>
    </dataValidation>
    <dataValidation type="custom" allowBlank="1" showErrorMessage="1" errorTitle="Invalid date" error="Enter a planned date." sqref="E73">
      <formula1>ISNUMBER(E73)</formula1>
    </dataValidation>
    <dataValidation type="custom" allowBlank="1" showErrorMessage="1" errorTitle="Invalid date" error="Enter a planned date." sqref="E74">
      <formula1>ISNUMBER(E74)</formula1>
    </dataValidation>
    <dataValidation type="custom" allowBlank="1" showErrorMessage="1" errorTitle="Invalid date" error="Enter a planned date." sqref="E75">
      <formula1>ISNUMBER(E75)</formula1>
    </dataValidation>
    <dataValidation type="custom" allowBlank="1" showErrorMessage="1" errorTitle="Invalid date" error="Enter a planned date." sqref="E76">
      <formula1>ISNUMBER(E76)</formula1>
    </dataValidation>
    <dataValidation type="custom" allowBlank="1" showErrorMessage="1" errorTitle="Invalid date" error="Enter a planned date." sqref="E77">
      <formula1>ISNUMBER(E77)</formula1>
    </dataValidation>
    <dataValidation type="custom" allowBlank="1" showErrorMessage="1" errorTitle="Invalid date" error="Enter a planned date." sqref="E78">
      <formula1>ISNUMBER(E78)</formula1>
    </dataValidation>
    <dataValidation type="custom" allowBlank="1" showErrorMessage="1" errorTitle="Invalid date" error="Enter a planned date." sqref="E79">
      <formula1>ISNUMBER(E79)</formula1>
    </dataValidation>
    <dataValidation type="custom" allowBlank="1" showErrorMessage="1" errorTitle="Invalid date" error="Enter a planned date." sqref="E8">
      <formula1>ISNUMBER(E8)</formula1>
    </dataValidation>
    <dataValidation type="custom" allowBlank="1" showErrorMessage="1" errorTitle="Invalid date" error="Enter a planned date." sqref="E80">
      <formula1>ISNUMBER(E80)</formula1>
    </dataValidation>
    <dataValidation type="custom" allowBlank="1" showErrorMessage="1" errorTitle="Invalid date" error="Enter a planned date." sqref="E81">
      <formula1>ISNUMBER(E81)</formula1>
    </dataValidation>
    <dataValidation type="custom" allowBlank="1" showErrorMessage="1" errorTitle="Invalid date" error="Enter a planned date." sqref="E82">
      <formula1>ISNUMBER(E82)</formula1>
    </dataValidation>
    <dataValidation type="custom" allowBlank="1" showErrorMessage="1" errorTitle="Invalid date" error="Enter a planned date." sqref="E83">
      <formula1>ISNUMBER(E83)</formula1>
    </dataValidation>
    <dataValidation type="custom" allowBlank="1" showErrorMessage="1" errorTitle="Invalid date" error="Enter a planned date." sqref="E84">
      <formula1>ISNUMBER(E84)</formula1>
    </dataValidation>
    <dataValidation type="custom" allowBlank="1" showErrorMessage="1" errorTitle="Invalid date" error="Enter a planned date." sqref="E85">
      <formula1>ISNUMBER(E85)</formula1>
    </dataValidation>
    <dataValidation type="custom" allowBlank="1" showErrorMessage="1" errorTitle="Invalid date" error="Enter a planned date." sqref="E86">
      <formula1>ISNUMBER(E86)</formula1>
    </dataValidation>
    <dataValidation type="custom" allowBlank="1" showErrorMessage="1" errorTitle="Invalid date" error="Enter a planned date." sqref="E87">
      <formula1>ISNUMBER(E87)</formula1>
    </dataValidation>
    <dataValidation type="custom" allowBlank="1" showErrorMessage="1" errorTitle="Invalid date" error="Enter a planned date." sqref="E88">
      <formula1>ISNUMBER(E88)</formula1>
    </dataValidation>
    <dataValidation type="custom" allowBlank="1" showErrorMessage="1" errorTitle="Invalid date" error="Enter a planned date." sqref="E89">
      <formula1>ISNUMBER(E89)</formula1>
    </dataValidation>
    <dataValidation type="custom" allowBlank="1" showErrorMessage="1" errorTitle="Invalid date" error="Enter a planned date." sqref="E9">
      <formula1>ISNUMBER(E9)</formula1>
    </dataValidation>
    <dataValidation type="custom" allowBlank="1" showErrorMessage="1" errorTitle="Invalid date" error="Enter a planned date." sqref="E90">
      <formula1>ISNUMBER(E90)</formula1>
    </dataValidation>
    <dataValidation type="custom" allowBlank="1" showErrorMessage="1" errorTitle="Invalid date" error="Enter a planned date." sqref="E91">
      <formula1>ISNUMBER(E91)</formula1>
    </dataValidation>
    <dataValidation type="custom" allowBlank="1" showErrorMessage="1" errorTitle="Invalid date" error="Enter a planned date." sqref="E92">
      <formula1>ISNUMBER(E92)</formula1>
    </dataValidation>
    <dataValidation type="custom" allowBlank="1" showErrorMessage="1" errorTitle="Invalid date" error="Enter a planned date." sqref="E93">
      <formula1>ISNUMBER(E93)</formula1>
    </dataValidation>
    <dataValidation type="custom" allowBlank="1" showErrorMessage="1" errorTitle="Invalid date" error="Enter a planned date." sqref="E94">
      <formula1>ISNUMBER(E94)</formula1>
    </dataValidation>
    <dataValidation type="custom" allowBlank="1" showErrorMessage="1" errorTitle="Invalid date" error="Enter a planned date." sqref="E95">
      <formula1>ISNUMBER(E95)</formula1>
    </dataValidation>
    <dataValidation type="custom" allowBlank="1" showErrorMessage="1" errorTitle="Invalid date" error="Enter a planned date." sqref="E96">
      <formula1>ISNUMBER(E96)</formula1>
    </dataValidation>
    <dataValidation type="custom" allowBlank="1" showErrorMessage="1" errorTitle="Invalid date" error="Enter a planned date." sqref="E97">
      <formula1>ISNUMBER(E97)</formula1>
    </dataValidation>
    <dataValidation type="custom" allowBlank="1" showErrorMessage="1" errorTitle="Invalid date" error="Enter a planned date." sqref="E98">
      <formula1>ISNUMBER(E98)</formula1>
    </dataValidation>
    <dataValidation type="custom" allowBlank="1" showErrorMessage="1" errorTitle="Invalid date" error="Enter a planned date." sqref="E99">
      <formula1>ISNUMBER(E99)</formula1>
    </dataValidation>
    <dataValidation type="list" allowBlank="1" showErrorMessage="1" errorTitle="Unknown priority" error="Pick Critical, High or Medium." sqref="F2:F500">
      <formula1>"Critical,High,Medium"</formula1>
    </dataValidation>
    <dataValidation type="list" allowBlank="1" showErrorMessage="1" errorTitle="Unknown result" error="Pick Pass, Fail or Blocked." sqref="G2:H500">
      <formula1>"Pass,Fail,Blocked"</formula1>
    </dataValidation>
    <dataValidation type="list" allowBlank="1" showErrorMessage="1" errorTitle="Y or N" error="Pick Y or N." sqref="I2:I500">
      <formula1>"Y,N"</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0"/>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12" customWidth="1"/>
    <col min="3" max="3" width="10" customWidth="1"/>
    <col min="4" max="4" width="40" customWidth="1"/>
    <col min="5" max="5" width="10" customWidth="1"/>
    <col min="6" max="6" width="11" customWidth="1"/>
  </cols>
  <sheetData>
    <row r="1" ht="34" customHeight="1" spans="1:6" x14ac:dyDescent="0.25">
      <c r="A1" s="11" t="s">
        <v>86</v>
      </c>
      <c r="B1" s="11" t="s">
        <v>31</v>
      </c>
      <c r="C1" s="11" t="s">
        <v>87</v>
      </c>
      <c r="D1" s="11" t="s">
        <v>88</v>
      </c>
      <c r="E1" s="11" t="s">
        <v>89</v>
      </c>
      <c r="F1" s="11" t="s">
        <v>90</v>
      </c>
    </row>
    <row r="2" ht="22" customHeight="1" spans="1:6" x14ac:dyDescent="0.25">
      <c r="A2" s="12" t="s">
        <v>91</v>
      </c>
      <c r="B2" s="12" t="s">
        <v>50</v>
      </c>
      <c r="C2" s="12">
        <v>2</v>
      </c>
      <c r="D2" s="13" t="s">
        <v>92</v>
      </c>
      <c r="E2" s="12" t="s">
        <v>93</v>
      </c>
      <c r="F2" s="15" t="str">
        <f>IF(COUNTA($A2:$E2)=0,"",IF($A2="","Check ID",IF(SUMPRODUCT(--($A$2:$A$500=$A2))&gt;1,"Duplicate ID",IF(B2="","Check ID",IF(SUMPRODUCT(--(Scenarios!$A$2:$A$500=B2))=0,"Check ID",IF(SUMPRODUCT(--(Scenarios!$A$2:$A$500=B2))&gt;1,"Duplicate ID",IF(OR(NOT(ISNUMBER(C2)),NOT(OR(E2="Open",E2="Fixed",E2="Closed"))),"Check inputs","OK")))))))</f>
        <v>OK</v>
      </c>
    </row>
    <row r="3" ht="22" customHeight="1" spans="1:6" x14ac:dyDescent="0.25">
      <c r="A3" s="12" t="s">
        <v>94</v>
      </c>
      <c r="B3" s="12" t="s">
        <v>55</v>
      </c>
      <c r="C3" s="12">
        <v>3</v>
      </c>
      <c r="D3" s="13" t="s">
        <v>95</v>
      </c>
      <c r="E3" s="12" t="s">
        <v>96</v>
      </c>
      <c r="F3" s="15" t="str">
        <f>IF(COUNTA($A3:$E3)=0,"",IF($A3="","Check ID",IF(SUMPRODUCT(--($A$2:$A$500=$A3))&gt;1,"Duplicate ID",IF(B3="","Check ID",IF(SUMPRODUCT(--(Scenarios!$A$2:$A$500=B3))=0,"Check ID",IF(SUMPRODUCT(--(Scenarios!$A$2:$A$500=B3))&gt;1,"Duplicate ID",IF(OR(NOT(ISNUMBER(C3)),NOT(OR(E3="Open",E3="Fixed",E3="Closed"))),"Check inputs","OK")))))))</f>
        <v>OK</v>
      </c>
    </row>
    <row r="4" ht="22" customHeight="1" spans="1:6" x14ac:dyDescent="0.25">
      <c r="A4" s="12" t="s">
        <v>97</v>
      </c>
      <c r="B4" s="12" t="s">
        <v>73</v>
      </c>
      <c r="C4" s="12">
        <v>1</v>
      </c>
      <c r="D4" s="13" t="s">
        <v>98</v>
      </c>
      <c r="E4" s="12" t="s">
        <v>96</v>
      </c>
      <c r="F4" s="15" t="str">
        <f>IF(COUNTA($A4:$E4)=0,"",IF($A4="","Check ID",IF(SUMPRODUCT(--($A$2:$A$500=$A4))&gt;1,"Duplicate ID",IF(B4="","Check ID",IF(SUMPRODUCT(--(Scenarios!$A$2:$A$500=B4))=0,"Check ID",IF(SUMPRODUCT(--(Scenarios!$A$2:$A$500=B4))&gt;1,"Duplicate ID",IF(OR(NOT(ISNUMBER(C4)),NOT(OR(E4="Open",E4="Fixed",E4="Closed"))),"Check inputs","OK")))))))</f>
        <v>OK</v>
      </c>
    </row>
    <row r="5" ht="22" customHeight="1" spans="1:6" x14ac:dyDescent="0.25">
      <c r="A5" s="12" t="s">
        <v>99</v>
      </c>
      <c r="B5" s="12" t="s">
        <v>66</v>
      </c>
      <c r="C5" s="12">
        <v>2</v>
      </c>
      <c r="D5" s="13" t="s">
        <v>100</v>
      </c>
      <c r="E5" s="12" t="s">
        <v>101</v>
      </c>
      <c r="F5" s="15" t="str">
        <f>IF(COUNTA($A5:$E5)=0,"",IF($A5="","Check ID",IF(SUMPRODUCT(--($A$2:$A$500=$A5))&gt;1,"Duplicate ID",IF(B5="","Check ID",IF(SUMPRODUCT(--(Scenarios!$A$2:$A$500=B5))=0,"Check ID",IF(SUMPRODUCT(--(Scenarios!$A$2:$A$500=B5))&gt;1,"Duplicate ID",IF(OR(NOT(ISNUMBER(C5)),NOT(OR(E5="Open",E5="Fixed",E5="Closed"))),"Check inputs","OK")))))))</f>
        <v>OK</v>
      </c>
    </row>
    <row r="6" ht="22" customHeight="1" spans="1:6" x14ac:dyDescent="0.25">
      <c r="A6" s="12" t="s">
        <v>102</v>
      </c>
      <c r="B6" s="12" t="s">
        <v>73</v>
      </c>
      <c r="C6" s="12">
        <v>3</v>
      </c>
      <c r="D6" s="13" t="s">
        <v>103</v>
      </c>
      <c r="E6" s="12" t="s">
        <v>96</v>
      </c>
      <c r="F6" s="15" t="str">
        <f>IF(COUNTA($A6:$E6)=0,"",IF($A6="","Check ID",IF(SUMPRODUCT(--($A$2:$A$500=$A6))&gt;1,"Duplicate ID",IF(B6="","Check ID",IF(SUMPRODUCT(--(Scenarios!$A$2:$A$500=B6))=0,"Check ID",IF(SUMPRODUCT(--(Scenarios!$A$2:$A$500=B6))&gt;1,"Duplicate ID",IF(OR(NOT(ISNUMBER(C6)),NOT(OR(E6="Open",E6="Fixed",E6="Closed"))),"Check inputs","OK")))))))</f>
        <v>OK</v>
      </c>
    </row>
    <row r="7" ht="22" customHeight="1" spans="1:6" x14ac:dyDescent="0.25">
      <c r="A7" s="12"/>
      <c r="B7" s="12"/>
      <c r="C7" s="12"/>
      <c r="D7" s="13"/>
      <c r="E7" s="12"/>
      <c r="F7" s="15" t="str">
        <f>IF(COUNTA($A7:$E7)=0,"",IF($A7="","Check ID",IF(SUMPRODUCT(--($A$2:$A$500=$A7))&gt;1,"Duplicate ID",IF(B7="","Check ID",IF(SUMPRODUCT(--(Scenarios!$A$2:$A$500=B7))=0,"Check ID",IF(SUMPRODUCT(--(Scenarios!$A$2:$A$500=B7))&gt;1,"Duplicate ID",IF(OR(NOT(ISNUMBER(C7)),NOT(OR(E7="Open",E7="Fixed",E7="Closed"))),"Check inputs","OK")))))))</f>
        <v/>
      </c>
    </row>
    <row r="8" ht="22" customHeight="1" spans="1:6" x14ac:dyDescent="0.25">
      <c r="A8" s="12"/>
      <c r="B8" s="12"/>
      <c r="C8" s="12"/>
      <c r="D8" s="13"/>
      <c r="E8" s="12"/>
      <c r="F8" s="15" t="str">
        <f>IF(COUNTA($A8:$E8)=0,"",IF($A8="","Check ID",IF(SUMPRODUCT(--($A$2:$A$500=$A8))&gt;1,"Duplicate ID",IF(B8="","Check ID",IF(SUMPRODUCT(--(Scenarios!$A$2:$A$500=B8))=0,"Check ID",IF(SUMPRODUCT(--(Scenarios!$A$2:$A$500=B8))&gt;1,"Duplicate ID",IF(OR(NOT(ISNUMBER(C8)),NOT(OR(E8="Open",E8="Fixed",E8="Closed"))),"Check inputs","OK")))))))</f>
        <v/>
      </c>
    </row>
    <row r="9" ht="22" customHeight="1" spans="1:6" x14ac:dyDescent="0.25">
      <c r="A9" s="12"/>
      <c r="B9" s="12"/>
      <c r="C9" s="12"/>
      <c r="D9" s="13"/>
      <c r="E9" s="12"/>
      <c r="F9" s="15" t="str">
        <f>IF(COUNTA($A9:$E9)=0,"",IF($A9="","Check ID",IF(SUMPRODUCT(--($A$2:$A$500=$A9))&gt;1,"Duplicate ID",IF(B9="","Check ID",IF(SUMPRODUCT(--(Scenarios!$A$2:$A$500=B9))=0,"Check ID",IF(SUMPRODUCT(--(Scenarios!$A$2:$A$500=B9))&gt;1,"Duplicate ID",IF(OR(NOT(ISNUMBER(C9)),NOT(OR(E9="Open",E9="Fixed",E9="Closed"))),"Check inputs","OK")))))))</f>
        <v/>
      </c>
    </row>
    <row r="10" ht="22" customHeight="1" spans="1:6" x14ac:dyDescent="0.25">
      <c r="A10" s="12"/>
      <c r="B10" s="12"/>
      <c r="C10" s="12"/>
      <c r="D10" s="13"/>
      <c r="E10" s="12"/>
      <c r="F10" s="15" t="str">
        <f>IF(COUNTA($A10:$E10)=0,"",IF($A10="","Check ID",IF(SUMPRODUCT(--($A$2:$A$500=$A10))&gt;1,"Duplicate ID",IF(B10="","Check ID",IF(SUMPRODUCT(--(Scenarios!$A$2:$A$500=B10))=0,"Check ID",IF(SUMPRODUCT(--(Scenarios!$A$2:$A$500=B10))&gt;1,"Duplicate ID",IF(OR(NOT(ISNUMBER(C10)),NOT(OR(E10="Open",E10="Fixed",E10="Closed"))),"Check inputs","OK")))))))</f>
        <v/>
      </c>
    </row>
    <row r="11" ht="22" customHeight="1" spans="1:6" x14ac:dyDescent="0.25">
      <c r="A11" s="12"/>
      <c r="B11" s="12"/>
      <c r="C11" s="12"/>
      <c r="D11" s="13"/>
      <c r="E11" s="12"/>
      <c r="F11" s="15" t="str">
        <f>IF(COUNTA($A11:$E11)=0,"",IF($A11="","Check ID",IF(SUMPRODUCT(--($A$2:$A$500=$A11))&gt;1,"Duplicate ID",IF(B11="","Check ID",IF(SUMPRODUCT(--(Scenarios!$A$2:$A$500=B11))=0,"Check ID",IF(SUMPRODUCT(--(Scenarios!$A$2:$A$500=B11))&gt;1,"Duplicate ID",IF(OR(NOT(ISNUMBER(C11)),NOT(OR(E11="Open",E11="Fixed",E11="Closed"))),"Check inputs","OK")))))))</f>
        <v/>
      </c>
    </row>
    <row r="12" ht="22" customHeight="1" spans="1:6" x14ac:dyDescent="0.25">
      <c r="A12" s="12"/>
      <c r="B12" s="12"/>
      <c r="C12" s="12"/>
      <c r="D12" s="13"/>
      <c r="E12" s="12"/>
      <c r="F12" s="15" t="str">
        <f>IF(COUNTA($A12:$E12)=0,"",IF($A12="","Check ID",IF(SUMPRODUCT(--($A$2:$A$500=$A12))&gt;1,"Duplicate ID",IF(B12="","Check ID",IF(SUMPRODUCT(--(Scenarios!$A$2:$A$500=B12))=0,"Check ID",IF(SUMPRODUCT(--(Scenarios!$A$2:$A$500=B12))&gt;1,"Duplicate ID",IF(OR(NOT(ISNUMBER(C12)),NOT(OR(E12="Open",E12="Fixed",E12="Closed"))),"Check inputs","OK")))))))</f>
        <v/>
      </c>
    </row>
    <row r="13" ht="22" customHeight="1" spans="1:6" x14ac:dyDescent="0.25">
      <c r="A13" s="12"/>
      <c r="B13" s="12"/>
      <c r="C13" s="12"/>
      <c r="D13" s="13"/>
      <c r="E13" s="12"/>
      <c r="F13" s="15" t="str">
        <f>IF(COUNTA($A13:$E13)=0,"",IF($A13="","Check ID",IF(SUMPRODUCT(--($A$2:$A$500=$A13))&gt;1,"Duplicate ID",IF(B13="","Check ID",IF(SUMPRODUCT(--(Scenarios!$A$2:$A$500=B13))=0,"Check ID",IF(SUMPRODUCT(--(Scenarios!$A$2:$A$500=B13))&gt;1,"Duplicate ID",IF(OR(NOT(ISNUMBER(C13)),NOT(OR(E13="Open",E13="Fixed",E13="Closed"))),"Check inputs","OK")))))))</f>
        <v/>
      </c>
    </row>
    <row r="14" ht="22" customHeight="1" spans="1:6" x14ac:dyDescent="0.25">
      <c r="A14" s="12"/>
      <c r="B14" s="12"/>
      <c r="C14" s="12"/>
      <c r="D14" s="13"/>
      <c r="E14" s="12"/>
      <c r="F14" s="15" t="str">
        <f>IF(COUNTA($A14:$E14)=0,"",IF($A14="","Check ID",IF(SUMPRODUCT(--($A$2:$A$500=$A14))&gt;1,"Duplicate ID",IF(B14="","Check ID",IF(SUMPRODUCT(--(Scenarios!$A$2:$A$500=B14))=0,"Check ID",IF(SUMPRODUCT(--(Scenarios!$A$2:$A$500=B14))&gt;1,"Duplicate ID",IF(OR(NOT(ISNUMBER(C14)),NOT(OR(E14="Open",E14="Fixed",E14="Closed"))),"Check inputs","OK")))))))</f>
        <v/>
      </c>
    </row>
    <row r="15" ht="22" customHeight="1" spans="1:6" x14ac:dyDescent="0.25">
      <c r="A15" s="12"/>
      <c r="B15" s="12"/>
      <c r="C15" s="12"/>
      <c r="D15" s="13"/>
      <c r="E15" s="12"/>
      <c r="F15" s="15" t="str">
        <f>IF(COUNTA($A15:$E15)=0,"",IF($A15="","Check ID",IF(SUMPRODUCT(--($A$2:$A$500=$A15))&gt;1,"Duplicate ID",IF(B15="","Check ID",IF(SUMPRODUCT(--(Scenarios!$A$2:$A$500=B15))=0,"Check ID",IF(SUMPRODUCT(--(Scenarios!$A$2:$A$500=B15))&gt;1,"Duplicate ID",IF(OR(NOT(ISNUMBER(C15)),NOT(OR(E15="Open",E15="Fixed",E15="Closed"))),"Check inputs","OK")))))))</f>
        <v/>
      </c>
    </row>
    <row r="16" ht="22" customHeight="1" spans="1:6" x14ac:dyDescent="0.25">
      <c r="A16" s="12"/>
      <c r="B16" s="12"/>
      <c r="C16" s="12"/>
      <c r="D16" s="13"/>
      <c r="E16" s="12"/>
      <c r="F16" s="15" t="str">
        <f>IF(COUNTA($A16:$E16)=0,"",IF($A16="","Check ID",IF(SUMPRODUCT(--($A$2:$A$500=$A16))&gt;1,"Duplicate ID",IF(B16="","Check ID",IF(SUMPRODUCT(--(Scenarios!$A$2:$A$500=B16))=0,"Check ID",IF(SUMPRODUCT(--(Scenarios!$A$2:$A$500=B16))&gt;1,"Duplicate ID",IF(OR(NOT(ISNUMBER(C16)),NOT(OR(E16="Open",E16="Fixed",E16="Closed"))),"Check inputs","OK")))))))</f>
        <v/>
      </c>
    </row>
    <row r="17" ht="22" customHeight="1" spans="1:6" x14ac:dyDescent="0.25">
      <c r="A17" s="12"/>
      <c r="B17" s="12"/>
      <c r="C17" s="12"/>
      <c r="D17" s="13"/>
      <c r="E17" s="12"/>
      <c r="F17" s="15" t="str">
        <f>IF(COUNTA($A17:$E17)=0,"",IF($A17="","Check ID",IF(SUMPRODUCT(--($A$2:$A$500=$A17))&gt;1,"Duplicate ID",IF(B17="","Check ID",IF(SUMPRODUCT(--(Scenarios!$A$2:$A$500=B17))=0,"Check ID",IF(SUMPRODUCT(--(Scenarios!$A$2:$A$500=B17))&gt;1,"Duplicate ID",IF(OR(NOT(ISNUMBER(C17)),NOT(OR(E17="Open",E17="Fixed",E17="Closed"))),"Check inputs","OK")))))))</f>
        <v/>
      </c>
    </row>
    <row r="18" ht="22" customHeight="1" spans="1:6" x14ac:dyDescent="0.25">
      <c r="A18" s="12"/>
      <c r="B18" s="12"/>
      <c r="C18" s="12"/>
      <c r="D18" s="13"/>
      <c r="E18" s="12"/>
      <c r="F18" s="15" t="str">
        <f>IF(COUNTA($A18:$E18)=0,"",IF($A18="","Check ID",IF(SUMPRODUCT(--($A$2:$A$500=$A18))&gt;1,"Duplicate ID",IF(B18="","Check ID",IF(SUMPRODUCT(--(Scenarios!$A$2:$A$500=B18))=0,"Check ID",IF(SUMPRODUCT(--(Scenarios!$A$2:$A$500=B18))&gt;1,"Duplicate ID",IF(OR(NOT(ISNUMBER(C18)),NOT(OR(E18="Open",E18="Fixed",E18="Closed"))),"Check inputs","OK")))))))</f>
        <v/>
      </c>
    </row>
    <row r="19" ht="22" customHeight="1" spans="1:6" x14ac:dyDescent="0.25">
      <c r="A19" s="12"/>
      <c r="B19" s="12"/>
      <c r="C19" s="12"/>
      <c r="D19" s="13"/>
      <c r="E19" s="12"/>
      <c r="F19" s="15" t="str">
        <f>IF(COUNTA($A19:$E19)=0,"",IF($A19="","Check ID",IF(SUMPRODUCT(--($A$2:$A$500=$A19))&gt;1,"Duplicate ID",IF(B19="","Check ID",IF(SUMPRODUCT(--(Scenarios!$A$2:$A$500=B19))=0,"Check ID",IF(SUMPRODUCT(--(Scenarios!$A$2:$A$500=B19))&gt;1,"Duplicate ID",IF(OR(NOT(ISNUMBER(C19)),NOT(OR(E19="Open",E19="Fixed",E19="Closed"))),"Check inputs","OK")))))))</f>
        <v/>
      </c>
    </row>
    <row r="20" ht="22" customHeight="1" spans="1:6" x14ac:dyDescent="0.25">
      <c r="A20" s="12"/>
      <c r="B20" s="12"/>
      <c r="C20" s="12"/>
      <c r="D20" s="13"/>
      <c r="E20" s="12"/>
      <c r="F20" s="15" t="str">
        <f>IF(COUNTA($A20:$E20)=0,"",IF($A20="","Check ID",IF(SUMPRODUCT(--($A$2:$A$500=$A20))&gt;1,"Duplicate ID",IF(B20="","Check ID",IF(SUMPRODUCT(--(Scenarios!$A$2:$A$500=B20))=0,"Check ID",IF(SUMPRODUCT(--(Scenarios!$A$2:$A$500=B20))&gt;1,"Duplicate ID",IF(OR(NOT(ISNUMBER(C20)),NOT(OR(E20="Open",E20="Fixed",E20="Closed"))),"Check inputs","OK")))))))</f>
        <v/>
      </c>
    </row>
    <row r="21" ht="22" customHeight="1" spans="1:6" x14ac:dyDescent="0.25">
      <c r="A21" s="12"/>
      <c r="B21" s="12"/>
      <c r="C21" s="12"/>
      <c r="D21" s="13"/>
      <c r="E21" s="12"/>
      <c r="F21" s="15" t="str">
        <f>IF(COUNTA($A21:$E21)=0,"",IF($A21="","Check ID",IF(SUMPRODUCT(--($A$2:$A$500=$A21))&gt;1,"Duplicate ID",IF(B21="","Check ID",IF(SUMPRODUCT(--(Scenarios!$A$2:$A$500=B21))=0,"Check ID",IF(SUMPRODUCT(--(Scenarios!$A$2:$A$500=B21))&gt;1,"Duplicate ID",IF(OR(NOT(ISNUMBER(C21)),NOT(OR(E21="Open",E21="Fixed",E21="Closed"))),"Check inputs","OK")))))))</f>
        <v/>
      </c>
    </row>
    <row r="22" ht="22" customHeight="1" spans="1:6" x14ac:dyDescent="0.25">
      <c r="A22" s="12"/>
      <c r="B22" s="12"/>
      <c r="C22" s="12"/>
      <c r="D22" s="13"/>
      <c r="E22" s="12"/>
      <c r="F22" s="15" t="str">
        <f>IF(COUNTA($A22:$E22)=0,"",IF($A22="","Check ID",IF(SUMPRODUCT(--($A$2:$A$500=$A22))&gt;1,"Duplicate ID",IF(B22="","Check ID",IF(SUMPRODUCT(--(Scenarios!$A$2:$A$500=B22))=0,"Check ID",IF(SUMPRODUCT(--(Scenarios!$A$2:$A$500=B22))&gt;1,"Duplicate ID",IF(OR(NOT(ISNUMBER(C22)),NOT(OR(E22="Open",E22="Fixed",E22="Closed"))),"Check inputs","OK")))))))</f>
        <v/>
      </c>
    </row>
    <row r="23" ht="22" customHeight="1" spans="1:6" x14ac:dyDescent="0.25">
      <c r="A23" s="12"/>
      <c r="B23" s="12"/>
      <c r="C23" s="12"/>
      <c r="D23" s="13"/>
      <c r="E23" s="12"/>
      <c r="F23" s="15" t="str">
        <f>IF(COUNTA($A23:$E23)=0,"",IF($A23="","Check ID",IF(SUMPRODUCT(--($A$2:$A$500=$A23))&gt;1,"Duplicate ID",IF(B23="","Check ID",IF(SUMPRODUCT(--(Scenarios!$A$2:$A$500=B23))=0,"Check ID",IF(SUMPRODUCT(--(Scenarios!$A$2:$A$500=B23))&gt;1,"Duplicate ID",IF(OR(NOT(ISNUMBER(C23)),NOT(OR(E23="Open",E23="Fixed",E23="Closed"))),"Check inputs","OK")))))))</f>
        <v/>
      </c>
    </row>
    <row r="24" ht="22" customHeight="1" spans="1:6" x14ac:dyDescent="0.25">
      <c r="A24" s="12"/>
      <c r="B24" s="12"/>
      <c r="C24" s="12"/>
      <c r="D24" s="13"/>
      <c r="E24" s="12"/>
      <c r="F24" s="15" t="str">
        <f>IF(COUNTA($A24:$E24)=0,"",IF($A24="","Check ID",IF(SUMPRODUCT(--($A$2:$A$500=$A24))&gt;1,"Duplicate ID",IF(B24="","Check ID",IF(SUMPRODUCT(--(Scenarios!$A$2:$A$500=B24))=0,"Check ID",IF(SUMPRODUCT(--(Scenarios!$A$2:$A$500=B24))&gt;1,"Duplicate ID",IF(OR(NOT(ISNUMBER(C24)),NOT(OR(E24="Open",E24="Fixed",E24="Closed"))),"Check inputs","OK")))))))</f>
        <v/>
      </c>
    </row>
    <row r="25" ht="22" customHeight="1" spans="1:6" x14ac:dyDescent="0.25">
      <c r="A25" s="12"/>
      <c r="B25" s="12"/>
      <c r="C25" s="12"/>
      <c r="D25" s="13"/>
      <c r="E25" s="12"/>
      <c r="F25" s="15" t="str">
        <f>IF(COUNTA($A25:$E25)=0,"",IF($A25="","Check ID",IF(SUMPRODUCT(--($A$2:$A$500=$A25))&gt;1,"Duplicate ID",IF(B25="","Check ID",IF(SUMPRODUCT(--(Scenarios!$A$2:$A$500=B25))=0,"Check ID",IF(SUMPRODUCT(--(Scenarios!$A$2:$A$500=B25))&gt;1,"Duplicate ID",IF(OR(NOT(ISNUMBER(C25)),NOT(OR(E25="Open",E25="Fixed",E25="Closed"))),"Check inputs","OK")))))))</f>
        <v/>
      </c>
    </row>
    <row r="26" ht="22" customHeight="1" spans="1:6" x14ac:dyDescent="0.25">
      <c r="A26" s="12"/>
      <c r="B26" s="12"/>
      <c r="C26" s="12"/>
      <c r="D26" s="13"/>
      <c r="E26" s="12"/>
      <c r="F26" s="15" t="str">
        <f>IF(COUNTA($A26:$E26)=0,"",IF($A26="","Check ID",IF(SUMPRODUCT(--($A$2:$A$500=$A26))&gt;1,"Duplicate ID",IF(B26="","Check ID",IF(SUMPRODUCT(--(Scenarios!$A$2:$A$500=B26))=0,"Check ID",IF(SUMPRODUCT(--(Scenarios!$A$2:$A$500=B26))&gt;1,"Duplicate ID",IF(OR(NOT(ISNUMBER(C26)),NOT(OR(E26="Open",E26="Fixed",E26="Closed"))),"Check inputs","OK")))))))</f>
        <v/>
      </c>
    </row>
    <row r="27" ht="22" customHeight="1" spans="1:6" x14ac:dyDescent="0.25">
      <c r="A27" s="12"/>
      <c r="B27" s="12"/>
      <c r="C27" s="12"/>
      <c r="D27" s="13"/>
      <c r="E27" s="12"/>
      <c r="F27" s="15" t="str">
        <f>IF(COUNTA($A27:$E27)=0,"",IF($A27="","Check ID",IF(SUMPRODUCT(--($A$2:$A$500=$A27))&gt;1,"Duplicate ID",IF(B27="","Check ID",IF(SUMPRODUCT(--(Scenarios!$A$2:$A$500=B27))=0,"Check ID",IF(SUMPRODUCT(--(Scenarios!$A$2:$A$500=B27))&gt;1,"Duplicate ID",IF(OR(NOT(ISNUMBER(C27)),NOT(OR(E27="Open",E27="Fixed",E27="Closed"))),"Check inputs","OK")))))))</f>
        <v/>
      </c>
    </row>
    <row r="28" ht="22" customHeight="1" spans="1:6" x14ac:dyDescent="0.25">
      <c r="A28" s="12"/>
      <c r="B28" s="12"/>
      <c r="C28" s="12"/>
      <c r="D28" s="13"/>
      <c r="E28" s="12"/>
      <c r="F28" s="15" t="str">
        <f>IF(COUNTA($A28:$E28)=0,"",IF($A28="","Check ID",IF(SUMPRODUCT(--($A$2:$A$500=$A28))&gt;1,"Duplicate ID",IF(B28="","Check ID",IF(SUMPRODUCT(--(Scenarios!$A$2:$A$500=B28))=0,"Check ID",IF(SUMPRODUCT(--(Scenarios!$A$2:$A$500=B28))&gt;1,"Duplicate ID",IF(OR(NOT(ISNUMBER(C28)),NOT(OR(E28="Open",E28="Fixed",E28="Closed"))),"Check inputs","OK")))))))</f>
        <v/>
      </c>
    </row>
    <row r="29" ht="22" customHeight="1" spans="1:6" x14ac:dyDescent="0.25">
      <c r="A29" s="12"/>
      <c r="B29" s="12"/>
      <c r="C29" s="12"/>
      <c r="D29" s="13"/>
      <c r="E29" s="12"/>
      <c r="F29" s="15" t="str">
        <f>IF(COUNTA($A29:$E29)=0,"",IF($A29="","Check ID",IF(SUMPRODUCT(--($A$2:$A$500=$A29))&gt;1,"Duplicate ID",IF(B29="","Check ID",IF(SUMPRODUCT(--(Scenarios!$A$2:$A$500=B29))=0,"Check ID",IF(SUMPRODUCT(--(Scenarios!$A$2:$A$500=B29))&gt;1,"Duplicate ID",IF(OR(NOT(ISNUMBER(C29)),NOT(OR(E29="Open",E29="Fixed",E29="Closed"))),"Check inputs","OK")))))))</f>
        <v/>
      </c>
    </row>
    <row r="30" ht="22" customHeight="1" spans="1:6" x14ac:dyDescent="0.25">
      <c r="A30" s="12"/>
      <c r="B30" s="12"/>
      <c r="C30" s="12"/>
      <c r="D30" s="13"/>
      <c r="E30" s="12"/>
      <c r="F30" s="15" t="str">
        <f>IF(COUNTA($A30:$E30)=0,"",IF($A30="","Check ID",IF(SUMPRODUCT(--($A$2:$A$500=$A30))&gt;1,"Duplicate ID",IF(B30="","Check ID",IF(SUMPRODUCT(--(Scenarios!$A$2:$A$500=B30))=0,"Check ID",IF(SUMPRODUCT(--(Scenarios!$A$2:$A$500=B30))&gt;1,"Duplicate ID",IF(OR(NOT(ISNUMBER(C30)),NOT(OR(E30="Open",E30="Fixed",E30="Closed"))),"Check inputs","OK")))))))</f>
        <v/>
      </c>
    </row>
    <row r="31" ht="22" customHeight="1" spans="1:6" x14ac:dyDescent="0.25">
      <c r="A31" s="12"/>
      <c r="B31" s="12"/>
      <c r="C31" s="12"/>
      <c r="D31" s="13"/>
      <c r="E31" s="12"/>
      <c r="F31" s="15" t="str">
        <f>IF(COUNTA($A31:$E31)=0,"",IF($A31="","Check ID",IF(SUMPRODUCT(--($A$2:$A$500=$A31))&gt;1,"Duplicate ID",IF(B31="","Check ID",IF(SUMPRODUCT(--(Scenarios!$A$2:$A$500=B31))=0,"Check ID",IF(SUMPRODUCT(--(Scenarios!$A$2:$A$500=B31))&gt;1,"Duplicate ID",IF(OR(NOT(ISNUMBER(C31)),NOT(OR(E31="Open",E31="Fixed",E31="Closed"))),"Check inputs","OK")))))))</f>
        <v/>
      </c>
    </row>
    <row r="32" ht="22" customHeight="1" spans="1:6" x14ac:dyDescent="0.25">
      <c r="A32" s="12"/>
      <c r="B32" s="12"/>
      <c r="C32" s="12"/>
      <c r="D32" s="13"/>
      <c r="E32" s="12"/>
      <c r="F32" s="15" t="str">
        <f>IF(COUNTA($A32:$E32)=0,"",IF($A32="","Check ID",IF(SUMPRODUCT(--($A$2:$A$500=$A32))&gt;1,"Duplicate ID",IF(B32="","Check ID",IF(SUMPRODUCT(--(Scenarios!$A$2:$A$500=B32))=0,"Check ID",IF(SUMPRODUCT(--(Scenarios!$A$2:$A$500=B32))&gt;1,"Duplicate ID",IF(OR(NOT(ISNUMBER(C32)),NOT(OR(E32="Open",E32="Fixed",E32="Closed"))),"Check inputs","OK")))))))</f>
        <v/>
      </c>
    </row>
    <row r="33" ht="22" customHeight="1" spans="1:6" x14ac:dyDescent="0.25">
      <c r="A33" s="12"/>
      <c r="B33" s="12"/>
      <c r="C33" s="12"/>
      <c r="D33" s="13"/>
      <c r="E33" s="12"/>
      <c r="F33" s="15" t="str">
        <f>IF(COUNTA($A33:$E33)=0,"",IF($A33="","Check ID",IF(SUMPRODUCT(--($A$2:$A$500=$A33))&gt;1,"Duplicate ID",IF(B33="","Check ID",IF(SUMPRODUCT(--(Scenarios!$A$2:$A$500=B33))=0,"Check ID",IF(SUMPRODUCT(--(Scenarios!$A$2:$A$500=B33))&gt;1,"Duplicate ID",IF(OR(NOT(ISNUMBER(C33)),NOT(OR(E33="Open",E33="Fixed",E33="Closed"))),"Check inputs","OK")))))))</f>
        <v/>
      </c>
    </row>
    <row r="34" ht="22" customHeight="1" spans="1:6" x14ac:dyDescent="0.25">
      <c r="A34" s="12"/>
      <c r="B34" s="12"/>
      <c r="C34" s="12"/>
      <c r="D34" s="13"/>
      <c r="E34" s="12"/>
      <c r="F34" s="15" t="str">
        <f>IF(COUNTA($A34:$E34)=0,"",IF($A34="","Check ID",IF(SUMPRODUCT(--($A$2:$A$500=$A34))&gt;1,"Duplicate ID",IF(B34="","Check ID",IF(SUMPRODUCT(--(Scenarios!$A$2:$A$500=B34))=0,"Check ID",IF(SUMPRODUCT(--(Scenarios!$A$2:$A$500=B34))&gt;1,"Duplicate ID",IF(OR(NOT(ISNUMBER(C34)),NOT(OR(E34="Open",E34="Fixed",E34="Closed"))),"Check inputs","OK")))))))</f>
        <v/>
      </c>
    </row>
    <row r="35" ht="22" customHeight="1" spans="1:6" x14ac:dyDescent="0.25">
      <c r="A35" s="12"/>
      <c r="B35" s="12"/>
      <c r="C35" s="12"/>
      <c r="D35" s="13"/>
      <c r="E35" s="12"/>
      <c r="F35" s="15" t="str">
        <f>IF(COUNTA($A35:$E35)=0,"",IF($A35="","Check ID",IF(SUMPRODUCT(--($A$2:$A$500=$A35))&gt;1,"Duplicate ID",IF(B35="","Check ID",IF(SUMPRODUCT(--(Scenarios!$A$2:$A$500=B35))=0,"Check ID",IF(SUMPRODUCT(--(Scenarios!$A$2:$A$500=B35))&gt;1,"Duplicate ID",IF(OR(NOT(ISNUMBER(C35)),NOT(OR(E35="Open",E35="Fixed",E35="Closed"))),"Check inputs","OK")))))))</f>
        <v/>
      </c>
    </row>
    <row r="36" ht="22" customHeight="1" spans="1:6" x14ac:dyDescent="0.25">
      <c r="A36" s="12"/>
      <c r="B36" s="12"/>
      <c r="C36" s="12"/>
      <c r="D36" s="13"/>
      <c r="E36" s="12"/>
      <c r="F36" s="15" t="str">
        <f>IF(COUNTA($A36:$E36)=0,"",IF($A36="","Check ID",IF(SUMPRODUCT(--($A$2:$A$500=$A36))&gt;1,"Duplicate ID",IF(B36="","Check ID",IF(SUMPRODUCT(--(Scenarios!$A$2:$A$500=B36))=0,"Check ID",IF(SUMPRODUCT(--(Scenarios!$A$2:$A$500=B36))&gt;1,"Duplicate ID",IF(OR(NOT(ISNUMBER(C36)),NOT(OR(E36="Open",E36="Fixed",E36="Closed"))),"Check inputs","OK")))))))</f>
        <v/>
      </c>
    </row>
    <row r="37" ht="22" customHeight="1" spans="1:6" x14ac:dyDescent="0.25">
      <c r="A37" s="12"/>
      <c r="B37" s="12"/>
      <c r="C37" s="12"/>
      <c r="D37" s="13"/>
      <c r="E37" s="12"/>
      <c r="F37" s="15" t="str">
        <f>IF(COUNTA($A37:$E37)=0,"",IF($A37="","Check ID",IF(SUMPRODUCT(--($A$2:$A$500=$A37))&gt;1,"Duplicate ID",IF(B37="","Check ID",IF(SUMPRODUCT(--(Scenarios!$A$2:$A$500=B37))=0,"Check ID",IF(SUMPRODUCT(--(Scenarios!$A$2:$A$500=B37))&gt;1,"Duplicate ID",IF(OR(NOT(ISNUMBER(C37)),NOT(OR(E37="Open",E37="Fixed",E37="Closed"))),"Check inputs","OK")))))))</f>
        <v/>
      </c>
    </row>
    <row r="38" ht="22" customHeight="1" spans="1:6" x14ac:dyDescent="0.25">
      <c r="A38" s="12"/>
      <c r="B38" s="12"/>
      <c r="C38" s="12"/>
      <c r="D38" s="13"/>
      <c r="E38" s="12"/>
      <c r="F38" s="15" t="str">
        <f>IF(COUNTA($A38:$E38)=0,"",IF($A38="","Check ID",IF(SUMPRODUCT(--($A$2:$A$500=$A38))&gt;1,"Duplicate ID",IF(B38="","Check ID",IF(SUMPRODUCT(--(Scenarios!$A$2:$A$500=B38))=0,"Check ID",IF(SUMPRODUCT(--(Scenarios!$A$2:$A$500=B38))&gt;1,"Duplicate ID",IF(OR(NOT(ISNUMBER(C38)),NOT(OR(E38="Open",E38="Fixed",E38="Closed"))),"Check inputs","OK")))))))</f>
        <v/>
      </c>
    </row>
    <row r="39" ht="22" customHeight="1" spans="1:6" x14ac:dyDescent="0.25">
      <c r="A39" s="12"/>
      <c r="B39" s="12"/>
      <c r="C39" s="12"/>
      <c r="D39" s="13"/>
      <c r="E39" s="12"/>
      <c r="F39" s="15" t="str">
        <f>IF(COUNTA($A39:$E39)=0,"",IF($A39="","Check ID",IF(SUMPRODUCT(--($A$2:$A$500=$A39))&gt;1,"Duplicate ID",IF(B39="","Check ID",IF(SUMPRODUCT(--(Scenarios!$A$2:$A$500=B39))=0,"Check ID",IF(SUMPRODUCT(--(Scenarios!$A$2:$A$500=B39))&gt;1,"Duplicate ID",IF(OR(NOT(ISNUMBER(C39)),NOT(OR(E39="Open",E39="Fixed",E39="Closed"))),"Check inputs","OK")))))))</f>
        <v/>
      </c>
    </row>
    <row r="40" ht="22" customHeight="1" spans="1:6" x14ac:dyDescent="0.25">
      <c r="A40" s="12"/>
      <c r="B40" s="12"/>
      <c r="C40" s="12"/>
      <c r="D40" s="13"/>
      <c r="E40" s="12"/>
      <c r="F40" s="15" t="str">
        <f>IF(COUNTA($A40:$E40)=0,"",IF($A40="","Check ID",IF(SUMPRODUCT(--($A$2:$A$500=$A40))&gt;1,"Duplicate ID",IF(B40="","Check ID",IF(SUMPRODUCT(--(Scenarios!$A$2:$A$500=B40))=0,"Check ID",IF(SUMPRODUCT(--(Scenarios!$A$2:$A$500=B40))&gt;1,"Duplicate ID",IF(OR(NOT(ISNUMBER(C40)),NOT(OR(E40="Open",E40="Fixed",E40="Closed"))),"Check inputs","OK")))))))</f>
        <v/>
      </c>
    </row>
    <row r="41" ht="22" customHeight="1" spans="1:6" x14ac:dyDescent="0.25">
      <c r="A41" s="12"/>
      <c r="B41" s="12"/>
      <c r="C41" s="12"/>
      <c r="D41" s="13"/>
      <c r="E41" s="12"/>
      <c r="F41" s="15" t="str">
        <f>IF(COUNTA($A41:$E41)=0,"",IF($A41="","Check ID",IF(SUMPRODUCT(--($A$2:$A$500=$A41))&gt;1,"Duplicate ID",IF(B41="","Check ID",IF(SUMPRODUCT(--(Scenarios!$A$2:$A$500=B41))=0,"Check ID",IF(SUMPRODUCT(--(Scenarios!$A$2:$A$500=B41))&gt;1,"Duplicate ID",IF(OR(NOT(ISNUMBER(C41)),NOT(OR(E41="Open",E41="Fixed",E41="Closed"))),"Check inputs","OK")))))))</f>
        <v/>
      </c>
    </row>
    <row r="42" ht="22" customHeight="1" spans="1:6" x14ac:dyDescent="0.25">
      <c r="A42" s="12"/>
      <c r="B42" s="12"/>
      <c r="C42" s="12"/>
      <c r="D42" s="13"/>
      <c r="E42" s="12"/>
      <c r="F42" s="15" t="str">
        <f>IF(COUNTA($A42:$E42)=0,"",IF($A42="","Check ID",IF(SUMPRODUCT(--($A$2:$A$500=$A42))&gt;1,"Duplicate ID",IF(B42="","Check ID",IF(SUMPRODUCT(--(Scenarios!$A$2:$A$500=B42))=0,"Check ID",IF(SUMPRODUCT(--(Scenarios!$A$2:$A$500=B42))&gt;1,"Duplicate ID",IF(OR(NOT(ISNUMBER(C42)),NOT(OR(E42="Open",E42="Fixed",E42="Closed"))),"Check inputs","OK")))))))</f>
        <v/>
      </c>
    </row>
    <row r="43" ht="22" customHeight="1" spans="1:6" x14ac:dyDescent="0.25">
      <c r="A43" s="12"/>
      <c r="B43" s="12"/>
      <c r="C43" s="12"/>
      <c r="D43" s="13"/>
      <c r="E43" s="12"/>
      <c r="F43" s="15" t="str">
        <f>IF(COUNTA($A43:$E43)=0,"",IF($A43="","Check ID",IF(SUMPRODUCT(--($A$2:$A$500=$A43))&gt;1,"Duplicate ID",IF(B43="","Check ID",IF(SUMPRODUCT(--(Scenarios!$A$2:$A$500=B43))=0,"Check ID",IF(SUMPRODUCT(--(Scenarios!$A$2:$A$500=B43))&gt;1,"Duplicate ID",IF(OR(NOT(ISNUMBER(C43)),NOT(OR(E43="Open",E43="Fixed",E43="Closed"))),"Check inputs","OK")))))))</f>
        <v/>
      </c>
    </row>
    <row r="44" ht="22" customHeight="1" spans="1:6" x14ac:dyDescent="0.25">
      <c r="A44" s="12"/>
      <c r="B44" s="12"/>
      <c r="C44" s="12"/>
      <c r="D44" s="13"/>
      <c r="E44" s="12"/>
      <c r="F44" s="15" t="str">
        <f>IF(COUNTA($A44:$E44)=0,"",IF($A44="","Check ID",IF(SUMPRODUCT(--($A$2:$A$500=$A44))&gt;1,"Duplicate ID",IF(B44="","Check ID",IF(SUMPRODUCT(--(Scenarios!$A$2:$A$500=B44))=0,"Check ID",IF(SUMPRODUCT(--(Scenarios!$A$2:$A$500=B44))&gt;1,"Duplicate ID",IF(OR(NOT(ISNUMBER(C44)),NOT(OR(E44="Open",E44="Fixed",E44="Closed"))),"Check inputs","OK")))))))</f>
        <v/>
      </c>
    </row>
    <row r="45" ht="22" customHeight="1" spans="1:6" x14ac:dyDescent="0.25">
      <c r="A45" s="12"/>
      <c r="B45" s="12"/>
      <c r="C45" s="12"/>
      <c r="D45" s="13"/>
      <c r="E45" s="12"/>
      <c r="F45" s="15" t="str">
        <f>IF(COUNTA($A45:$E45)=0,"",IF($A45="","Check ID",IF(SUMPRODUCT(--($A$2:$A$500=$A45))&gt;1,"Duplicate ID",IF(B45="","Check ID",IF(SUMPRODUCT(--(Scenarios!$A$2:$A$500=B45))=0,"Check ID",IF(SUMPRODUCT(--(Scenarios!$A$2:$A$500=B45))&gt;1,"Duplicate ID",IF(OR(NOT(ISNUMBER(C45)),NOT(OR(E45="Open",E45="Fixed",E45="Closed"))),"Check inputs","OK")))))))</f>
        <v/>
      </c>
    </row>
    <row r="46" ht="22" customHeight="1" spans="1:6" x14ac:dyDescent="0.25">
      <c r="A46" s="12"/>
      <c r="B46" s="12"/>
      <c r="C46" s="12"/>
      <c r="D46" s="13"/>
      <c r="E46" s="12"/>
      <c r="F46" s="15" t="str">
        <f>IF(COUNTA($A46:$E46)=0,"",IF($A46="","Check ID",IF(SUMPRODUCT(--($A$2:$A$500=$A46))&gt;1,"Duplicate ID",IF(B46="","Check ID",IF(SUMPRODUCT(--(Scenarios!$A$2:$A$500=B46))=0,"Check ID",IF(SUMPRODUCT(--(Scenarios!$A$2:$A$500=B46))&gt;1,"Duplicate ID",IF(OR(NOT(ISNUMBER(C46)),NOT(OR(E46="Open",E46="Fixed",E46="Closed"))),"Check inputs","OK")))))))</f>
        <v/>
      </c>
    </row>
    <row r="47" ht="22" customHeight="1" spans="1:6" x14ac:dyDescent="0.25">
      <c r="A47" s="12"/>
      <c r="B47" s="12"/>
      <c r="C47" s="12"/>
      <c r="D47" s="13"/>
      <c r="E47" s="12"/>
      <c r="F47" s="15" t="str">
        <f>IF(COUNTA($A47:$E47)=0,"",IF($A47="","Check ID",IF(SUMPRODUCT(--($A$2:$A$500=$A47))&gt;1,"Duplicate ID",IF(B47="","Check ID",IF(SUMPRODUCT(--(Scenarios!$A$2:$A$500=B47))=0,"Check ID",IF(SUMPRODUCT(--(Scenarios!$A$2:$A$500=B47))&gt;1,"Duplicate ID",IF(OR(NOT(ISNUMBER(C47)),NOT(OR(E47="Open",E47="Fixed",E47="Closed"))),"Check inputs","OK")))))))</f>
        <v/>
      </c>
    </row>
    <row r="48" ht="22" customHeight="1" spans="1:6" x14ac:dyDescent="0.25">
      <c r="A48" s="12"/>
      <c r="B48" s="12"/>
      <c r="C48" s="12"/>
      <c r="D48" s="13"/>
      <c r="E48" s="12"/>
      <c r="F48" s="15" t="str">
        <f>IF(COUNTA($A48:$E48)=0,"",IF($A48="","Check ID",IF(SUMPRODUCT(--($A$2:$A$500=$A48))&gt;1,"Duplicate ID",IF(B48="","Check ID",IF(SUMPRODUCT(--(Scenarios!$A$2:$A$500=B48))=0,"Check ID",IF(SUMPRODUCT(--(Scenarios!$A$2:$A$500=B48))&gt;1,"Duplicate ID",IF(OR(NOT(ISNUMBER(C48)),NOT(OR(E48="Open",E48="Fixed",E48="Closed"))),"Check inputs","OK")))))))</f>
        <v/>
      </c>
    </row>
    <row r="49" ht="22" customHeight="1" spans="1:6" x14ac:dyDescent="0.25">
      <c r="A49" s="12"/>
      <c r="B49" s="12"/>
      <c r="C49" s="12"/>
      <c r="D49" s="13"/>
      <c r="E49" s="12"/>
      <c r="F49" s="15" t="str">
        <f>IF(COUNTA($A49:$E49)=0,"",IF($A49="","Check ID",IF(SUMPRODUCT(--($A$2:$A$500=$A49))&gt;1,"Duplicate ID",IF(B49="","Check ID",IF(SUMPRODUCT(--(Scenarios!$A$2:$A$500=B49))=0,"Check ID",IF(SUMPRODUCT(--(Scenarios!$A$2:$A$500=B49))&gt;1,"Duplicate ID",IF(OR(NOT(ISNUMBER(C49)),NOT(OR(E49="Open",E49="Fixed",E49="Closed"))),"Check inputs","OK")))))))</f>
        <v/>
      </c>
    </row>
    <row r="50" ht="22" customHeight="1" spans="1:6" x14ac:dyDescent="0.25">
      <c r="A50" s="12"/>
      <c r="B50" s="12"/>
      <c r="C50" s="12"/>
      <c r="D50" s="13"/>
      <c r="E50" s="12"/>
      <c r="F50" s="15" t="str">
        <f>IF(COUNTA($A50:$E50)=0,"",IF($A50="","Check ID",IF(SUMPRODUCT(--($A$2:$A$500=$A50))&gt;1,"Duplicate ID",IF(B50="","Check ID",IF(SUMPRODUCT(--(Scenarios!$A$2:$A$500=B50))=0,"Check ID",IF(SUMPRODUCT(--(Scenarios!$A$2:$A$500=B50))&gt;1,"Duplicate ID",IF(OR(NOT(ISNUMBER(C50)),NOT(OR(E50="Open",E50="Fixed",E50="Closed"))),"Check inputs","OK")))))))</f>
        <v/>
      </c>
    </row>
    <row r="51" ht="22" customHeight="1" spans="1:6" x14ac:dyDescent="0.25">
      <c r="A51" s="12"/>
      <c r="B51" s="12"/>
      <c r="C51" s="12"/>
      <c r="D51" s="13"/>
      <c r="E51" s="12"/>
      <c r="F51" s="15" t="str">
        <f>IF(COUNTA($A51:$E51)=0,"",IF($A51="","Check ID",IF(SUMPRODUCT(--($A$2:$A$500=$A51))&gt;1,"Duplicate ID",IF(B51="","Check ID",IF(SUMPRODUCT(--(Scenarios!$A$2:$A$500=B51))=0,"Check ID",IF(SUMPRODUCT(--(Scenarios!$A$2:$A$500=B51))&gt;1,"Duplicate ID",IF(OR(NOT(ISNUMBER(C51)),NOT(OR(E51="Open",E51="Fixed",E51="Closed"))),"Check inputs","OK")))))))</f>
        <v/>
      </c>
    </row>
    <row r="52" ht="22" customHeight="1" spans="1:6" x14ac:dyDescent="0.25">
      <c r="A52" s="12"/>
      <c r="B52" s="12"/>
      <c r="C52" s="12"/>
      <c r="D52" s="13"/>
      <c r="E52" s="12"/>
      <c r="F52" s="15" t="str">
        <f>IF(COUNTA($A52:$E52)=0,"",IF($A52="","Check ID",IF(SUMPRODUCT(--($A$2:$A$500=$A52))&gt;1,"Duplicate ID",IF(B52="","Check ID",IF(SUMPRODUCT(--(Scenarios!$A$2:$A$500=B52))=0,"Check ID",IF(SUMPRODUCT(--(Scenarios!$A$2:$A$500=B52))&gt;1,"Duplicate ID",IF(OR(NOT(ISNUMBER(C52)),NOT(OR(E52="Open",E52="Fixed",E52="Closed"))),"Check inputs","OK")))))))</f>
        <v/>
      </c>
    </row>
    <row r="53" ht="22" customHeight="1" spans="1:6" x14ac:dyDescent="0.25">
      <c r="A53" s="12"/>
      <c r="B53" s="12"/>
      <c r="C53" s="12"/>
      <c r="D53" s="13"/>
      <c r="E53" s="12"/>
      <c r="F53" s="15" t="str">
        <f>IF(COUNTA($A53:$E53)=0,"",IF($A53="","Check ID",IF(SUMPRODUCT(--($A$2:$A$500=$A53))&gt;1,"Duplicate ID",IF(B53="","Check ID",IF(SUMPRODUCT(--(Scenarios!$A$2:$A$500=B53))=0,"Check ID",IF(SUMPRODUCT(--(Scenarios!$A$2:$A$500=B53))&gt;1,"Duplicate ID",IF(OR(NOT(ISNUMBER(C53)),NOT(OR(E53="Open",E53="Fixed",E53="Closed"))),"Check inputs","OK")))))))</f>
        <v/>
      </c>
    </row>
    <row r="54" ht="22" customHeight="1" spans="1:6" x14ac:dyDescent="0.25">
      <c r="A54" s="12"/>
      <c r="B54" s="12"/>
      <c r="C54" s="12"/>
      <c r="D54" s="13"/>
      <c r="E54" s="12"/>
      <c r="F54" s="15" t="str">
        <f>IF(COUNTA($A54:$E54)=0,"",IF($A54="","Check ID",IF(SUMPRODUCT(--($A$2:$A$500=$A54))&gt;1,"Duplicate ID",IF(B54="","Check ID",IF(SUMPRODUCT(--(Scenarios!$A$2:$A$500=B54))=0,"Check ID",IF(SUMPRODUCT(--(Scenarios!$A$2:$A$500=B54))&gt;1,"Duplicate ID",IF(OR(NOT(ISNUMBER(C54)),NOT(OR(E54="Open",E54="Fixed",E54="Closed"))),"Check inputs","OK")))))))</f>
        <v/>
      </c>
    </row>
    <row r="55" ht="22" customHeight="1" spans="1:6" x14ac:dyDescent="0.25">
      <c r="A55" s="12"/>
      <c r="B55" s="12"/>
      <c r="C55" s="12"/>
      <c r="D55" s="13"/>
      <c r="E55" s="12"/>
      <c r="F55" s="15" t="str">
        <f>IF(COUNTA($A55:$E55)=0,"",IF($A55="","Check ID",IF(SUMPRODUCT(--($A$2:$A$500=$A55))&gt;1,"Duplicate ID",IF(B55="","Check ID",IF(SUMPRODUCT(--(Scenarios!$A$2:$A$500=B55))=0,"Check ID",IF(SUMPRODUCT(--(Scenarios!$A$2:$A$500=B55))&gt;1,"Duplicate ID",IF(OR(NOT(ISNUMBER(C55)),NOT(OR(E55="Open",E55="Fixed",E55="Closed"))),"Check inputs","OK")))))))</f>
        <v/>
      </c>
    </row>
    <row r="56" ht="22" customHeight="1" spans="1:6" x14ac:dyDescent="0.25">
      <c r="A56" s="12"/>
      <c r="B56" s="12"/>
      <c r="C56" s="12"/>
      <c r="D56" s="13"/>
      <c r="E56" s="12"/>
      <c r="F56" s="15" t="str">
        <f>IF(COUNTA($A56:$E56)=0,"",IF($A56="","Check ID",IF(SUMPRODUCT(--($A$2:$A$500=$A56))&gt;1,"Duplicate ID",IF(B56="","Check ID",IF(SUMPRODUCT(--(Scenarios!$A$2:$A$500=B56))=0,"Check ID",IF(SUMPRODUCT(--(Scenarios!$A$2:$A$500=B56))&gt;1,"Duplicate ID",IF(OR(NOT(ISNUMBER(C56)),NOT(OR(E56="Open",E56="Fixed",E56="Closed"))),"Check inputs","OK")))))))</f>
        <v/>
      </c>
    </row>
    <row r="57" ht="22" customHeight="1" spans="1:6" x14ac:dyDescent="0.25">
      <c r="A57" s="12"/>
      <c r="B57" s="12"/>
      <c r="C57" s="12"/>
      <c r="D57" s="13"/>
      <c r="E57" s="12"/>
      <c r="F57" s="15" t="str">
        <f>IF(COUNTA($A57:$E57)=0,"",IF($A57="","Check ID",IF(SUMPRODUCT(--($A$2:$A$500=$A57))&gt;1,"Duplicate ID",IF(B57="","Check ID",IF(SUMPRODUCT(--(Scenarios!$A$2:$A$500=B57))=0,"Check ID",IF(SUMPRODUCT(--(Scenarios!$A$2:$A$500=B57))&gt;1,"Duplicate ID",IF(OR(NOT(ISNUMBER(C57)),NOT(OR(E57="Open",E57="Fixed",E57="Closed"))),"Check inputs","OK")))))))</f>
        <v/>
      </c>
    </row>
    <row r="58" ht="22" customHeight="1" spans="1:6" x14ac:dyDescent="0.25">
      <c r="A58" s="12"/>
      <c r="B58" s="12"/>
      <c r="C58" s="12"/>
      <c r="D58" s="13"/>
      <c r="E58" s="12"/>
      <c r="F58" s="15" t="str">
        <f>IF(COUNTA($A58:$E58)=0,"",IF($A58="","Check ID",IF(SUMPRODUCT(--($A$2:$A$500=$A58))&gt;1,"Duplicate ID",IF(B58="","Check ID",IF(SUMPRODUCT(--(Scenarios!$A$2:$A$500=B58))=0,"Check ID",IF(SUMPRODUCT(--(Scenarios!$A$2:$A$500=B58))&gt;1,"Duplicate ID",IF(OR(NOT(ISNUMBER(C58)),NOT(OR(E58="Open",E58="Fixed",E58="Closed"))),"Check inputs","OK")))))))</f>
        <v/>
      </c>
    </row>
    <row r="59" ht="22" customHeight="1" spans="1:6" x14ac:dyDescent="0.25">
      <c r="A59" s="12"/>
      <c r="B59" s="12"/>
      <c r="C59" s="12"/>
      <c r="D59" s="13"/>
      <c r="E59" s="12"/>
      <c r="F59" s="15" t="str">
        <f>IF(COUNTA($A59:$E59)=0,"",IF($A59="","Check ID",IF(SUMPRODUCT(--($A$2:$A$500=$A59))&gt;1,"Duplicate ID",IF(B59="","Check ID",IF(SUMPRODUCT(--(Scenarios!$A$2:$A$500=B59))=0,"Check ID",IF(SUMPRODUCT(--(Scenarios!$A$2:$A$500=B59))&gt;1,"Duplicate ID",IF(OR(NOT(ISNUMBER(C59)),NOT(OR(E59="Open",E59="Fixed",E59="Closed"))),"Check inputs","OK")))))))</f>
        <v/>
      </c>
    </row>
    <row r="60" ht="22" customHeight="1" spans="1:6" x14ac:dyDescent="0.25">
      <c r="A60" s="12"/>
      <c r="B60" s="12"/>
      <c r="C60" s="12"/>
      <c r="D60" s="13"/>
      <c r="E60" s="12"/>
      <c r="F60" s="15" t="str">
        <f>IF(COUNTA($A60:$E60)=0,"",IF($A60="","Check ID",IF(SUMPRODUCT(--($A$2:$A$500=$A60))&gt;1,"Duplicate ID",IF(B60="","Check ID",IF(SUMPRODUCT(--(Scenarios!$A$2:$A$500=B60))=0,"Check ID",IF(SUMPRODUCT(--(Scenarios!$A$2:$A$500=B60))&gt;1,"Duplicate ID",IF(OR(NOT(ISNUMBER(C60)),NOT(OR(E60="Open",E60="Fixed",E60="Closed"))),"Check inputs","OK")))))))</f>
        <v/>
      </c>
    </row>
    <row r="61" ht="22" customHeight="1" spans="1:6" x14ac:dyDescent="0.25">
      <c r="A61" s="12"/>
      <c r="B61" s="12"/>
      <c r="C61" s="12"/>
      <c r="D61" s="13"/>
      <c r="E61" s="12"/>
      <c r="F61" s="15" t="str">
        <f>IF(COUNTA($A61:$E61)=0,"",IF($A61="","Check ID",IF(SUMPRODUCT(--($A$2:$A$500=$A61))&gt;1,"Duplicate ID",IF(B61="","Check ID",IF(SUMPRODUCT(--(Scenarios!$A$2:$A$500=B61))=0,"Check ID",IF(SUMPRODUCT(--(Scenarios!$A$2:$A$500=B61))&gt;1,"Duplicate ID",IF(OR(NOT(ISNUMBER(C61)),NOT(OR(E61="Open",E61="Fixed",E61="Closed"))),"Check inputs","OK")))))))</f>
        <v/>
      </c>
    </row>
    <row r="62" ht="22" customHeight="1" spans="1:6" x14ac:dyDescent="0.25">
      <c r="A62" s="12"/>
      <c r="B62" s="12"/>
      <c r="C62" s="12"/>
      <c r="D62" s="13"/>
      <c r="E62" s="12"/>
      <c r="F62" s="15" t="str">
        <f>IF(COUNTA($A62:$E62)=0,"",IF($A62="","Check ID",IF(SUMPRODUCT(--($A$2:$A$500=$A62))&gt;1,"Duplicate ID",IF(B62="","Check ID",IF(SUMPRODUCT(--(Scenarios!$A$2:$A$500=B62))=0,"Check ID",IF(SUMPRODUCT(--(Scenarios!$A$2:$A$500=B62))&gt;1,"Duplicate ID",IF(OR(NOT(ISNUMBER(C62)),NOT(OR(E62="Open",E62="Fixed",E62="Closed"))),"Check inputs","OK")))))))</f>
        <v/>
      </c>
    </row>
    <row r="63" ht="22" customHeight="1" spans="1:6" x14ac:dyDescent="0.25">
      <c r="A63" s="12"/>
      <c r="B63" s="12"/>
      <c r="C63" s="12"/>
      <c r="D63" s="13"/>
      <c r="E63" s="12"/>
      <c r="F63" s="15" t="str">
        <f>IF(COUNTA($A63:$E63)=0,"",IF($A63="","Check ID",IF(SUMPRODUCT(--($A$2:$A$500=$A63))&gt;1,"Duplicate ID",IF(B63="","Check ID",IF(SUMPRODUCT(--(Scenarios!$A$2:$A$500=B63))=0,"Check ID",IF(SUMPRODUCT(--(Scenarios!$A$2:$A$500=B63))&gt;1,"Duplicate ID",IF(OR(NOT(ISNUMBER(C63)),NOT(OR(E63="Open",E63="Fixed",E63="Closed"))),"Check inputs","OK")))))))</f>
        <v/>
      </c>
    </row>
    <row r="64" ht="22" customHeight="1" spans="1:6" x14ac:dyDescent="0.25">
      <c r="A64" s="12"/>
      <c r="B64" s="12"/>
      <c r="C64" s="12"/>
      <c r="D64" s="13"/>
      <c r="E64" s="12"/>
      <c r="F64" s="15" t="str">
        <f>IF(COUNTA($A64:$E64)=0,"",IF($A64="","Check ID",IF(SUMPRODUCT(--($A$2:$A$500=$A64))&gt;1,"Duplicate ID",IF(B64="","Check ID",IF(SUMPRODUCT(--(Scenarios!$A$2:$A$500=B64))=0,"Check ID",IF(SUMPRODUCT(--(Scenarios!$A$2:$A$500=B64))&gt;1,"Duplicate ID",IF(OR(NOT(ISNUMBER(C64)),NOT(OR(E64="Open",E64="Fixed",E64="Closed"))),"Check inputs","OK")))))))</f>
        <v/>
      </c>
    </row>
    <row r="65" ht="22" customHeight="1" spans="1:6" x14ac:dyDescent="0.25">
      <c r="A65" s="12"/>
      <c r="B65" s="12"/>
      <c r="C65" s="12"/>
      <c r="D65" s="13"/>
      <c r="E65" s="12"/>
      <c r="F65" s="15" t="str">
        <f>IF(COUNTA($A65:$E65)=0,"",IF($A65="","Check ID",IF(SUMPRODUCT(--($A$2:$A$500=$A65))&gt;1,"Duplicate ID",IF(B65="","Check ID",IF(SUMPRODUCT(--(Scenarios!$A$2:$A$500=B65))=0,"Check ID",IF(SUMPRODUCT(--(Scenarios!$A$2:$A$500=B65))&gt;1,"Duplicate ID",IF(OR(NOT(ISNUMBER(C65)),NOT(OR(E65="Open",E65="Fixed",E65="Closed"))),"Check inputs","OK")))))))</f>
        <v/>
      </c>
    </row>
    <row r="66" ht="22" customHeight="1" spans="1:6" x14ac:dyDescent="0.25">
      <c r="A66" s="12"/>
      <c r="B66" s="12"/>
      <c r="C66" s="12"/>
      <c r="D66" s="13"/>
      <c r="E66" s="12"/>
      <c r="F66" s="15" t="str">
        <f>IF(COUNTA($A66:$E66)=0,"",IF($A66="","Check ID",IF(SUMPRODUCT(--($A$2:$A$500=$A66))&gt;1,"Duplicate ID",IF(B66="","Check ID",IF(SUMPRODUCT(--(Scenarios!$A$2:$A$500=B66))=0,"Check ID",IF(SUMPRODUCT(--(Scenarios!$A$2:$A$500=B66))&gt;1,"Duplicate ID",IF(OR(NOT(ISNUMBER(C66)),NOT(OR(E66="Open",E66="Fixed",E66="Closed"))),"Check inputs","OK")))))))</f>
        <v/>
      </c>
    </row>
    <row r="67" ht="22" customHeight="1" spans="1:6" x14ac:dyDescent="0.25">
      <c r="A67" s="12"/>
      <c r="B67" s="12"/>
      <c r="C67" s="12"/>
      <c r="D67" s="13"/>
      <c r="E67" s="12"/>
      <c r="F67" s="15" t="str">
        <f>IF(COUNTA($A67:$E67)=0,"",IF($A67="","Check ID",IF(SUMPRODUCT(--($A$2:$A$500=$A67))&gt;1,"Duplicate ID",IF(B67="","Check ID",IF(SUMPRODUCT(--(Scenarios!$A$2:$A$500=B67))=0,"Check ID",IF(SUMPRODUCT(--(Scenarios!$A$2:$A$500=B67))&gt;1,"Duplicate ID",IF(OR(NOT(ISNUMBER(C67)),NOT(OR(E67="Open",E67="Fixed",E67="Closed"))),"Check inputs","OK")))))))</f>
        <v/>
      </c>
    </row>
    <row r="68" ht="22" customHeight="1" spans="1:6" x14ac:dyDescent="0.25">
      <c r="A68" s="12"/>
      <c r="B68" s="12"/>
      <c r="C68" s="12"/>
      <c r="D68" s="13"/>
      <c r="E68" s="12"/>
      <c r="F68" s="15" t="str">
        <f>IF(COUNTA($A68:$E68)=0,"",IF($A68="","Check ID",IF(SUMPRODUCT(--($A$2:$A$500=$A68))&gt;1,"Duplicate ID",IF(B68="","Check ID",IF(SUMPRODUCT(--(Scenarios!$A$2:$A$500=B68))=0,"Check ID",IF(SUMPRODUCT(--(Scenarios!$A$2:$A$500=B68))&gt;1,"Duplicate ID",IF(OR(NOT(ISNUMBER(C68)),NOT(OR(E68="Open",E68="Fixed",E68="Closed"))),"Check inputs","OK")))))))</f>
        <v/>
      </c>
    </row>
    <row r="69" ht="22" customHeight="1" spans="1:6" x14ac:dyDescent="0.25">
      <c r="A69" s="12"/>
      <c r="B69" s="12"/>
      <c r="C69" s="12"/>
      <c r="D69" s="13"/>
      <c r="E69" s="12"/>
      <c r="F69" s="15" t="str">
        <f>IF(COUNTA($A69:$E69)=0,"",IF($A69="","Check ID",IF(SUMPRODUCT(--($A$2:$A$500=$A69))&gt;1,"Duplicate ID",IF(B69="","Check ID",IF(SUMPRODUCT(--(Scenarios!$A$2:$A$500=B69))=0,"Check ID",IF(SUMPRODUCT(--(Scenarios!$A$2:$A$500=B69))&gt;1,"Duplicate ID",IF(OR(NOT(ISNUMBER(C69)),NOT(OR(E69="Open",E69="Fixed",E69="Closed"))),"Check inputs","OK")))))))</f>
        <v/>
      </c>
    </row>
    <row r="70" ht="22" customHeight="1" spans="1:6" x14ac:dyDescent="0.25">
      <c r="A70" s="12"/>
      <c r="B70" s="12"/>
      <c r="C70" s="12"/>
      <c r="D70" s="13"/>
      <c r="E70" s="12"/>
      <c r="F70" s="15" t="str">
        <f>IF(COUNTA($A70:$E70)=0,"",IF($A70="","Check ID",IF(SUMPRODUCT(--($A$2:$A$500=$A70))&gt;1,"Duplicate ID",IF(B70="","Check ID",IF(SUMPRODUCT(--(Scenarios!$A$2:$A$500=B70))=0,"Check ID",IF(SUMPRODUCT(--(Scenarios!$A$2:$A$500=B70))&gt;1,"Duplicate ID",IF(OR(NOT(ISNUMBER(C70)),NOT(OR(E70="Open",E70="Fixed",E70="Closed"))),"Check inputs","OK")))))))</f>
        <v/>
      </c>
    </row>
    <row r="71" ht="22" customHeight="1" spans="1:6" x14ac:dyDescent="0.25">
      <c r="A71" s="12"/>
      <c r="B71" s="12"/>
      <c r="C71" s="12"/>
      <c r="D71" s="13"/>
      <c r="E71" s="12"/>
      <c r="F71" s="15" t="str">
        <f>IF(COUNTA($A71:$E71)=0,"",IF($A71="","Check ID",IF(SUMPRODUCT(--($A$2:$A$500=$A71))&gt;1,"Duplicate ID",IF(B71="","Check ID",IF(SUMPRODUCT(--(Scenarios!$A$2:$A$500=B71))=0,"Check ID",IF(SUMPRODUCT(--(Scenarios!$A$2:$A$500=B71))&gt;1,"Duplicate ID",IF(OR(NOT(ISNUMBER(C71)),NOT(OR(E71="Open",E71="Fixed",E71="Closed"))),"Check inputs","OK")))))))</f>
        <v/>
      </c>
    </row>
    <row r="72" ht="22" customHeight="1" spans="1:6" x14ac:dyDescent="0.25">
      <c r="A72" s="12"/>
      <c r="B72" s="12"/>
      <c r="C72" s="12"/>
      <c r="D72" s="13"/>
      <c r="E72" s="12"/>
      <c r="F72" s="15" t="str">
        <f>IF(COUNTA($A72:$E72)=0,"",IF($A72="","Check ID",IF(SUMPRODUCT(--($A$2:$A$500=$A72))&gt;1,"Duplicate ID",IF(B72="","Check ID",IF(SUMPRODUCT(--(Scenarios!$A$2:$A$500=B72))=0,"Check ID",IF(SUMPRODUCT(--(Scenarios!$A$2:$A$500=B72))&gt;1,"Duplicate ID",IF(OR(NOT(ISNUMBER(C72)),NOT(OR(E72="Open",E72="Fixed",E72="Closed"))),"Check inputs","OK")))))))</f>
        <v/>
      </c>
    </row>
    <row r="73" ht="22" customHeight="1" spans="1:6" x14ac:dyDescent="0.25">
      <c r="A73" s="12"/>
      <c r="B73" s="12"/>
      <c r="C73" s="12"/>
      <c r="D73" s="13"/>
      <c r="E73" s="12"/>
      <c r="F73" s="15" t="str">
        <f>IF(COUNTA($A73:$E73)=0,"",IF($A73="","Check ID",IF(SUMPRODUCT(--($A$2:$A$500=$A73))&gt;1,"Duplicate ID",IF(B73="","Check ID",IF(SUMPRODUCT(--(Scenarios!$A$2:$A$500=B73))=0,"Check ID",IF(SUMPRODUCT(--(Scenarios!$A$2:$A$500=B73))&gt;1,"Duplicate ID",IF(OR(NOT(ISNUMBER(C73)),NOT(OR(E73="Open",E73="Fixed",E73="Closed"))),"Check inputs","OK")))))))</f>
        <v/>
      </c>
    </row>
    <row r="74" ht="22" customHeight="1" spans="1:6" x14ac:dyDescent="0.25">
      <c r="A74" s="12"/>
      <c r="B74" s="12"/>
      <c r="C74" s="12"/>
      <c r="D74" s="13"/>
      <c r="E74" s="12"/>
      <c r="F74" s="15" t="str">
        <f>IF(COUNTA($A74:$E74)=0,"",IF($A74="","Check ID",IF(SUMPRODUCT(--($A$2:$A$500=$A74))&gt;1,"Duplicate ID",IF(B74="","Check ID",IF(SUMPRODUCT(--(Scenarios!$A$2:$A$500=B74))=0,"Check ID",IF(SUMPRODUCT(--(Scenarios!$A$2:$A$500=B74))&gt;1,"Duplicate ID",IF(OR(NOT(ISNUMBER(C74)),NOT(OR(E74="Open",E74="Fixed",E74="Closed"))),"Check inputs","OK")))))))</f>
        <v/>
      </c>
    </row>
    <row r="75" ht="22" customHeight="1" spans="1:6" x14ac:dyDescent="0.25">
      <c r="A75" s="12"/>
      <c r="B75" s="12"/>
      <c r="C75" s="12"/>
      <c r="D75" s="13"/>
      <c r="E75" s="12"/>
      <c r="F75" s="15" t="str">
        <f>IF(COUNTA($A75:$E75)=0,"",IF($A75="","Check ID",IF(SUMPRODUCT(--($A$2:$A$500=$A75))&gt;1,"Duplicate ID",IF(B75="","Check ID",IF(SUMPRODUCT(--(Scenarios!$A$2:$A$500=B75))=0,"Check ID",IF(SUMPRODUCT(--(Scenarios!$A$2:$A$500=B75))&gt;1,"Duplicate ID",IF(OR(NOT(ISNUMBER(C75)),NOT(OR(E75="Open",E75="Fixed",E75="Closed"))),"Check inputs","OK")))))))</f>
        <v/>
      </c>
    </row>
    <row r="76" ht="22" customHeight="1" spans="1:6" x14ac:dyDescent="0.25">
      <c r="A76" s="12"/>
      <c r="B76" s="12"/>
      <c r="C76" s="12"/>
      <c r="D76" s="13"/>
      <c r="E76" s="12"/>
      <c r="F76" s="15" t="str">
        <f>IF(COUNTA($A76:$E76)=0,"",IF($A76="","Check ID",IF(SUMPRODUCT(--($A$2:$A$500=$A76))&gt;1,"Duplicate ID",IF(B76="","Check ID",IF(SUMPRODUCT(--(Scenarios!$A$2:$A$500=B76))=0,"Check ID",IF(SUMPRODUCT(--(Scenarios!$A$2:$A$500=B76))&gt;1,"Duplicate ID",IF(OR(NOT(ISNUMBER(C76)),NOT(OR(E76="Open",E76="Fixed",E76="Closed"))),"Check inputs","OK")))))))</f>
        <v/>
      </c>
    </row>
    <row r="77" ht="22" customHeight="1" spans="1:6" x14ac:dyDescent="0.25">
      <c r="A77" s="12"/>
      <c r="B77" s="12"/>
      <c r="C77" s="12"/>
      <c r="D77" s="13"/>
      <c r="E77" s="12"/>
      <c r="F77" s="15" t="str">
        <f>IF(COUNTA($A77:$E77)=0,"",IF($A77="","Check ID",IF(SUMPRODUCT(--($A$2:$A$500=$A77))&gt;1,"Duplicate ID",IF(B77="","Check ID",IF(SUMPRODUCT(--(Scenarios!$A$2:$A$500=B77))=0,"Check ID",IF(SUMPRODUCT(--(Scenarios!$A$2:$A$500=B77))&gt;1,"Duplicate ID",IF(OR(NOT(ISNUMBER(C77)),NOT(OR(E77="Open",E77="Fixed",E77="Closed"))),"Check inputs","OK")))))))</f>
        <v/>
      </c>
    </row>
    <row r="78" ht="22" customHeight="1" spans="1:6" x14ac:dyDescent="0.25">
      <c r="A78" s="12"/>
      <c r="B78" s="12"/>
      <c r="C78" s="12"/>
      <c r="D78" s="13"/>
      <c r="E78" s="12"/>
      <c r="F78" s="15" t="str">
        <f>IF(COUNTA($A78:$E78)=0,"",IF($A78="","Check ID",IF(SUMPRODUCT(--($A$2:$A$500=$A78))&gt;1,"Duplicate ID",IF(B78="","Check ID",IF(SUMPRODUCT(--(Scenarios!$A$2:$A$500=B78))=0,"Check ID",IF(SUMPRODUCT(--(Scenarios!$A$2:$A$500=B78))&gt;1,"Duplicate ID",IF(OR(NOT(ISNUMBER(C78)),NOT(OR(E78="Open",E78="Fixed",E78="Closed"))),"Check inputs","OK")))))))</f>
        <v/>
      </c>
    </row>
    <row r="79" ht="22" customHeight="1" spans="1:6" x14ac:dyDescent="0.25">
      <c r="A79" s="12"/>
      <c r="B79" s="12"/>
      <c r="C79" s="12"/>
      <c r="D79" s="13"/>
      <c r="E79" s="12"/>
      <c r="F79" s="15" t="str">
        <f>IF(COUNTA($A79:$E79)=0,"",IF($A79="","Check ID",IF(SUMPRODUCT(--($A$2:$A$500=$A79))&gt;1,"Duplicate ID",IF(B79="","Check ID",IF(SUMPRODUCT(--(Scenarios!$A$2:$A$500=B79))=0,"Check ID",IF(SUMPRODUCT(--(Scenarios!$A$2:$A$500=B79))&gt;1,"Duplicate ID",IF(OR(NOT(ISNUMBER(C79)),NOT(OR(E79="Open",E79="Fixed",E79="Closed"))),"Check inputs","OK")))))))</f>
        <v/>
      </c>
    </row>
    <row r="80" ht="22" customHeight="1" spans="1:6" x14ac:dyDescent="0.25">
      <c r="A80" s="12"/>
      <c r="B80" s="12"/>
      <c r="C80" s="12"/>
      <c r="D80" s="13"/>
      <c r="E80" s="12"/>
      <c r="F80" s="15" t="str">
        <f>IF(COUNTA($A80:$E80)=0,"",IF($A80="","Check ID",IF(SUMPRODUCT(--($A$2:$A$500=$A80))&gt;1,"Duplicate ID",IF(B80="","Check ID",IF(SUMPRODUCT(--(Scenarios!$A$2:$A$500=B80))=0,"Check ID",IF(SUMPRODUCT(--(Scenarios!$A$2:$A$500=B80))&gt;1,"Duplicate ID",IF(OR(NOT(ISNUMBER(C80)),NOT(OR(E80="Open",E80="Fixed",E80="Closed"))),"Check inputs","OK")))))))</f>
        <v/>
      </c>
    </row>
    <row r="81" ht="22" customHeight="1" spans="1:6" x14ac:dyDescent="0.25">
      <c r="A81" s="12"/>
      <c r="B81" s="12"/>
      <c r="C81" s="12"/>
      <c r="D81" s="13"/>
      <c r="E81" s="12"/>
      <c r="F81" s="15" t="str">
        <f>IF(COUNTA($A81:$E81)=0,"",IF($A81="","Check ID",IF(SUMPRODUCT(--($A$2:$A$500=$A81))&gt;1,"Duplicate ID",IF(B81="","Check ID",IF(SUMPRODUCT(--(Scenarios!$A$2:$A$500=B81))=0,"Check ID",IF(SUMPRODUCT(--(Scenarios!$A$2:$A$500=B81))&gt;1,"Duplicate ID",IF(OR(NOT(ISNUMBER(C81)),NOT(OR(E81="Open",E81="Fixed",E81="Closed"))),"Check inputs","OK")))))))</f>
        <v/>
      </c>
    </row>
    <row r="82" ht="22" customHeight="1" spans="1:6" x14ac:dyDescent="0.25">
      <c r="A82" s="12"/>
      <c r="B82" s="12"/>
      <c r="C82" s="12"/>
      <c r="D82" s="13"/>
      <c r="E82" s="12"/>
      <c r="F82" s="15" t="str">
        <f>IF(COUNTA($A82:$E82)=0,"",IF($A82="","Check ID",IF(SUMPRODUCT(--($A$2:$A$500=$A82))&gt;1,"Duplicate ID",IF(B82="","Check ID",IF(SUMPRODUCT(--(Scenarios!$A$2:$A$500=B82))=0,"Check ID",IF(SUMPRODUCT(--(Scenarios!$A$2:$A$500=B82))&gt;1,"Duplicate ID",IF(OR(NOT(ISNUMBER(C82)),NOT(OR(E82="Open",E82="Fixed",E82="Closed"))),"Check inputs","OK")))))))</f>
        <v/>
      </c>
    </row>
    <row r="83" ht="22" customHeight="1" spans="1:6" x14ac:dyDescent="0.25">
      <c r="A83" s="12"/>
      <c r="B83" s="12"/>
      <c r="C83" s="12"/>
      <c r="D83" s="13"/>
      <c r="E83" s="12"/>
      <c r="F83" s="15" t="str">
        <f>IF(COUNTA($A83:$E83)=0,"",IF($A83="","Check ID",IF(SUMPRODUCT(--($A$2:$A$500=$A83))&gt;1,"Duplicate ID",IF(B83="","Check ID",IF(SUMPRODUCT(--(Scenarios!$A$2:$A$500=B83))=0,"Check ID",IF(SUMPRODUCT(--(Scenarios!$A$2:$A$500=B83))&gt;1,"Duplicate ID",IF(OR(NOT(ISNUMBER(C83)),NOT(OR(E83="Open",E83="Fixed",E83="Closed"))),"Check inputs","OK")))))))</f>
        <v/>
      </c>
    </row>
    <row r="84" ht="22" customHeight="1" spans="1:6" x14ac:dyDescent="0.25">
      <c r="A84" s="12"/>
      <c r="B84" s="12"/>
      <c r="C84" s="12"/>
      <c r="D84" s="13"/>
      <c r="E84" s="12"/>
      <c r="F84" s="15" t="str">
        <f>IF(COUNTA($A84:$E84)=0,"",IF($A84="","Check ID",IF(SUMPRODUCT(--($A$2:$A$500=$A84))&gt;1,"Duplicate ID",IF(B84="","Check ID",IF(SUMPRODUCT(--(Scenarios!$A$2:$A$500=B84))=0,"Check ID",IF(SUMPRODUCT(--(Scenarios!$A$2:$A$500=B84))&gt;1,"Duplicate ID",IF(OR(NOT(ISNUMBER(C84)),NOT(OR(E84="Open",E84="Fixed",E84="Closed"))),"Check inputs","OK")))))))</f>
        <v/>
      </c>
    </row>
    <row r="85" ht="22" customHeight="1" spans="1:6" x14ac:dyDescent="0.25">
      <c r="A85" s="12"/>
      <c r="B85" s="12"/>
      <c r="C85" s="12"/>
      <c r="D85" s="13"/>
      <c r="E85" s="12"/>
      <c r="F85" s="15" t="str">
        <f>IF(COUNTA($A85:$E85)=0,"",IF($A85="","Check ID",IF(SUMPRODUCT(--($A$2:$A$500=$A85))&gt;1,"Duplicate ID",IF(B85="","Check ID",IF(SUMPRODUCT(--(Scenarios!$A$2:$A$500=B85))=0,"Check ID",IF(SUMPRODUCT(--(Scenarios!$A$2:$A$500=B85))&gt;1,"Duplicate ID",IF(OR(NOT(ISNUMBER(C85)),NOT(OR(E85="Open",E85="Fixed",E85="Closed"))),"Check inputs","OK")))))))</f>
        <v/>
      </c>
    </row>
    <row r="86" ht="22" customHeight="1" spans="1:6" x14ac:dyDescent="0.25">
      <c r="A86" s="12"/>
      <c r="B86" s="12"/>
      <c r="C86" s="12"/>
      <c r="D86" s="13"/>
      <c r="E86" s="12"/>
      <c r="F86" s="15" t="str">
        <f>IF(COUNTA($A86:$E86)=0,"",IF($A86="","Check ID",IF(SUMPRODUCT(--($A$2:$A$500=$A86))&gt;1,"Duplicate ID",IF(B86="","Check ID",IF(SUMPRODUCT(--(Scenarios!$A$2:$A$500=B86))=0,"Check ID",IF(SUMPRODUCT(--(Scenarios!$A$2:$A$500=B86))&gt;1,"Duplicate ID",IF(OR(NOT(ISNUMBER(C86)),NOT(OR(E86="Open",E86="Fixed",E86="Closed"))),"Check inputs","OK")))))))</f>
        <v/>
      </c>
    </row>
    <row r="87" ht="22" customHeight="1" spans="1:6" x14ac:dyDescent="0.25">
      <c r="A87" s="12"/>
      <c r="B87" s="12"/>
      <c r="C87" s="12"/>
      <c r="D87" s="13"/>
      <c r="E87" s="12"/>
      <c r="F87" s="15" t="str">
        <f>IF(COUNTA($A87:$E87)=0,"",IF($A87="","Check ID",IF(SUMPRODUCT(--($A$2:$A$500=$A87))&gt;1,"Duplicate ID",IF(B87="","Check ID",IF(SUMPRODUCT(--(Scenarios!$A$2:$A$500=B87))=0,"Check ID",IF(SUMPRODUCT(--(Scenarios!$A$2:$A$500=B87))&gt;1,"Duplicate ID",IF(OR(NOT(ISNUMBER(C87)),NOT(OR(E87="Open",E87="Fixed",E87="Closed"))),"Check inputs","OK")))))))</f>
        <v/>
      </c>
    </row>
    <row r="88" ht="22" customHeight="1" spans="1:6" x14ac:dyDescent="0.25">
      <c r="A88" s="12"/>
      <c r="B88" s="12"/>
      <c r="C88" s="12"/>
      <c r="D88" s="13"/>
      <c r="E88" s="12"/>
      <c r="F88" s="15" t="str">
        <f>IF(COUNTA($A88:$E88)=0,"",IF($A88="","Check ID",IF(SUMPRODUCT(--($A$2:$A$500=$A88))&gt;1,"Duplicate ID",IF(B88="","Check ID",IF(SUMPRODUCT(--(Scenarios!$A$2:$A$500=B88))=0,"Check ID",IF(SUMPRODUCT(--(Scenarios!$A$2:$A$500=B88))&gt;1,"Duplicate ID",IF(OR(NOT(ISNUMBER(C88)),NOT(OR(E88="Open",E88="Fixed",E88="Closed"))),"Check inputs","OK")))))))</f>
        <v/>
      </c>
    </row>
    <row r="89" ht="22" customHeight="1" spans="1:6" x14ac:dyDescent="0.25">
      <c r="A89" s="12"/>
      <c r="B89" s="12"/>
      <c r="C89" s="12"/>
      <c r="D89" s="13"/>
      <c r="E89" s="12"/>
      <c r="F89" s="15" t="str">
        <f>IF(COUNTA($A89:$E89)=0,"",IF($A89="","Check ID",IF(SUMPRODUCT(--($A$2:$A$500=$A89))&gt;1,"Duplicate ID",IF(B89="","Check ID",IF(SUMPRODUCT(--(Scenarios!$A$2:$A$500=B89))=0,"Check ID",IF(SUMPRODUCT(--(Scenarios!$A$2:$A$500=B89))&gt;1,"Duplicate ID",IF(OR(NOT(ISNUMBER(C89)),NOT(OR(E89="Open",E89="Fixed",E89="Closed"))),"Check inputs","OK")))))))</f>
        <v/>
      </c>
    </row>
    <row r="90" ht="22" customHeight="1" spans="1:6" x14ac:dyDescent="0.25">
      <c r="A90" s="12"/>
      <c r="B90" s="12"/>
      <c r="C90" s="12"/>
      <c r="D90" s="13"/>
      <c r="E90" s="12"/>
      <c r="F90" s="15" t="str">
        <f>IF(COUNTA($A90:$E90)=0,"",IF($A90="","Check ID",IF(SUMPRODUCT(--($A$2:$A$500=$A90))&gt;1,"Duplicate ID",IF(B90="","Check ID",IF(SUMPRODUCT(--(Scenarios!$A$2:$A$500=B90))=0,"Check ID",IF(SUMPRODUCT(--(Scenarios!$A$2:$A$500=B90))&gt;1,"Duplicate ID",IF(OR(NOT(ISNUMBER(C90)),NOT(OR(E90="Open",E90="Fixed",E90="Closed"))),"Check inputs","OK")))))))</f>
        <v/>
      </c>
    </row>
    <row r="91" ht="22" customHeight="1" spans="1:6" x14ac:dyDescent="0.25">
      <c r="A91" s="12"/>
      <c r="B91" s="12"/>
      <c r="C91" s="12"/>
      <c r="D91" s="13"/>
      <c r="E91" s="12"/>
      <c r="F91" s="15" t="str">
        <f>IF(COUNTA($A91:$E91)=0,"",IF($A91="","Check ID",IF(SUMPRODUCT(--($A$2:$A$500=$A91))&gt;1,"Duplicate ID",IF(B91="","Check ID",IF(SUMPRODUCT(--(Scenarios!$A$2:$A$500=B91))=0,"Check ID",IF(SUMPRODUCT(--(Scenarios!$A$2:$A$500=B91))&gt;1,"Duplicate ID",IF(OR(NOT(ISNUMBER(C91)),NOT(OR(E91="Open",E91="Fixed",E91="Closed"))),"Check inputs","OK")))))))</f>
        <v/>
      </c>
    </row>
    <row r="92" ht="22" customHeight="1" spans="1:6" x14ac:dyDescent="0.25">
      <c r="A92" s="12"/>
      <c r="B92" s="12"/>
      <c r="C92" s="12"/>
      <c r="D92" s="13"/>
      <c r="E92" s="12"/>
      <c r="F92" s="15" t="str">
        <f>IF(COUNTA($A92:$E92)=0,"",IF($A92="","Check ID",IF(SUMPRODUCT(--($A$2:$A$500=$A92))&gt;1,"Duplicate ID",IF(B92="","Check ID",IF(SUMPRODUCT(--(Scenarios!$A$2:$A$500=B92))=0,"Check ID",IF(SUMPRODUCT(--(Scenarios!$A$2:$A$500=B92))&gt;1,"Duplicate ID",IF(OR(NOT(ISNUMBER(C92)),NOT(OR(E92="Open",E92="Fixed",E92="Closed"))),"Check inputs","OK")))))))</f>
        <v/>
      </c>
    </row>
    <row r="93" ht="22" customHeight="1" spans="1:6" x14ac:dyDescent="0.25">
      <c r="A93" s="12"/>
      <c r="B93" s="12"/>
      <c r="C93" s="12"/>
      <c r="D93" s="13"/>
      <c r="E93" s="12"/>
      <c r="F93" s="15" t="str">
        <f>IF(COUNTA($A93:$E93)=0,"",IF($A93="","Check ID",IF(SUMPRODUCT(--($A$2:$A$500=$A93))&gt;1,"Duplicate ID",IF(B93="","Check ID",IF(SUMPRODUCT(--(Scenarios!$A$2:$A$500=B93))=0,"Check ID",IF(SUMPRODUCT(--(Scenarios!$A$2:$A$500=B93))&gt;1,"Duplicate ID",IF(OR(NOT(ISNUMBER(C93)),NOT(OR(E93="Open",E93="Fixed",E93="Closed"))),"Check inputs","OK")))))))</f>
        <v/>
      </c>
    </row>
    <row r="94" ht="22" customHeight="1" spans="1:6" x14ac:dyDescent="0.25">
      <c r="A94" s="12"/>
      <c r="B94" s="12"/>
      <c r="C94" s="12"/>
      <c r="D94" s="13"/>
      <c r="E94" s="12"/>
      <c r="F94" s="15" t="str">
        <f>IF(COUNTA($A94:$E94)=0,"",IF($A94="","Check ID",IF(SUMPRODUCT(--($A$2:$A$500=$A94))&gt;1,"Duplicate ID",IF(B94="","Check ID",IF(SUMPRODUCT(--(Scenarios!$A$2:$A$500=B94))=0,"Check ID",IF(SUMPRODUCT(--(Scenarios!$A$2:$A$500=B94))&gt;1,"Duplicate ID",IF(OR(NOT(ISNUMBER(C94)),NOT(OR(E94="Open",E94="Fixed",E94="Closed"))),"Check inputs","OK")))))))</f>
        <v/>
      </c>
    </row>
    <row r="95" ht="22" customHeight="1" spans="1:6" x14ac:dyDescent="0.25">
      <c r="A95" s="12"/>
      <c r="B95" s="12"/>
      <c r="C95" s="12"/>
      <c r="D95" s="13"/>
      <c r="E95" s="12"/>
      <c r="F95" s="15" t="str">
        <f>IF(COUNTA($A95:$E95)=0,"",IF($A95="","Check ID",IF(SUMPRODUCT(--($A$2:$A$500=$A95))&gt;1,"Duplicate ID",IF(B95="","Check ID",IF(SUMPRODUCT(--(Scenarios!$A$2:$A$500=B95))=0,"Check ID",IF(SUMPRODUCT(--(Scenarios!$A$2:$A$500=B95))&gt;1,"Duplicate ID",IF(OR(NOT(ISNUMBER(C95)),NOT(OR(E95="Open",E95="Fixed",E95="Closed"))),"Check inputs","OK")))))))</f>
        <v/>
      </c>
    </row>
    <row r="96" ht="22" customHeight="1" spans="1:6" x14ac:dyDescent="0.25">
      <c r="A96" s="12"/>
      <c r="B96" s="12"/>
      <c r="C96" s="12"/>
      <c r="D96" s="13"/>
      <c r="E96" s="12"/>
      <c r="F96" s="15" t="str">
        <f>IF(COUNTA($A96:$E96)=0,"",IF($A96="","Check ID",IF(SUMPRODUCT(--($A$2:$A$500=$A96))&gt;1,"Duplicate ID",IF(B96="","Check ID",IF(SUMPRODUCT(--(Scenarios!$A$2:$A$500=B96))=0,"Check ID",IF(SUMPRODUCT(--(Scenarios!$A$2:$A$500=B96))&gt;1,"Duplicate ID",IF(OR(NOT(ISNUMBER(C96)),NOT(OR(E96="Open",E96="Fixed",E96="Closed"))),"Check inputs","OK")))))))</f>
        <v/>
      </c>
    </row>
    <row r="97" ht="22" customHeight="1" spans="1:6" x14ac:dyDescent="0.25">
      <c r="A97" s="12"/>
      <c r="B97" s="12"/>
      <c r="C97" s="12"/>
      <c r="D97" s="13"/>
      <c r="E97" s="12"/>
      <c r="F97" s="15" t="str">
        <f>IF(COUNTA($A97:$E97)=0,"",IF($A97="","Check ID",IF(SUMPRODUCT(--($A$2:$A$500=$A97))&gt;1,"Duplicate ID",IF(B97="","Check ID",IF(SUMPRODUCT(--(Scenarios!$A$2:$A$500=B97))=0,"Check ID",IF(SUMPRODUCT(--(Scenarios!$A$2:$A$500=B97))&gt;1,"Duplicate ID",IF(OR(NOT(ISNUMBER(C97)),NOT(OR(E97="Open",E97="Fixed",E97="Closed"))),"Check inputs","OK")))))))</f>
        <v/>
      </c>
    </row>
    <row r="98" ht="22" customHeight="1" spans="1:6" x14ac:dyDescent="0.25">
      <c r="A98" s="12"/>
      <c r="B98" s="12"/>
      <c r="C98" s="12"/>
      <c r="D98" s="13"/>
      <c r="E98" s="12"/>
      <c r="F98" s="15" t="str">
        <f>IF(COUNTA($A98:$E98)=0,"",IF($A98="","Check ID",IF(SUMPRODUCT(--($A$2:$A$500=$A98))&gt;1,"Duplicate ID",IF(B98="","Check ID",IF(SUMPRODUCT(--(Scenarios!$A$2:$A$500=B98))=0,"Check ID",IF(SUMPRODUCT(--(Scenarios!$A$2:$A$500=B98))&gt;1,"Duplicate ID",IF(OR(NOT(ISNUMBER(C98)),NOT(OR(E98="Open",E98="Fixed",E98="Closed"))),"Check inputs","OK")))))))</f>
        <v/>
      </c>
    </row>
    <row r="99" ht="22" customHeight="1" spans="1:6" x14ac:dyDescent="0.25">
      <c r="A99" s="12"/>
      <c r="B99" s="12"/>
      <c r="C99" s="12"/>
      <c r="D99" s="13"/>
      <c r="E99" s="12"/>
      <c r="F99" s="15" t="str">
        <f>IF(COUNTA($A99:$E99)=0,"",IF($A99="","Check ID",IF(SUMPRODUCT(--($A$2:$A$500=$A99))&gt;1,"Duplicate ID",IF(B99="","Check ID",IF(SUMPRODUCT(--(Scenarios!$A$2:$A$500=B99))=0,"Check ID",IF(SUMPRODUCT(--(Scenarios!$A$2:$A$500=B99))&gt;1,"Duplicate ID",IF(OR(NOT(ISNUMBER(C99)),NOT(OR(E99="Open",E99="Fixed",E99="Closed"))),"Check inputs","OK")))))))</f>
        <v/>
      </c>
    </row>
    <row r="100" ht="22" customHeight="1" spans="1:6" x14ac:dyDescent="0.25">
      <c r="A100" s="12"/>
      <c r="B100" s="12"/>
      <c r="C100" s="12"/>
      <c r="D100" s="13"/>
      <c r="E100" s="12"/>
      <c r="F100" s="15" t="str">
        <f>IF(COUNTA($A100:$E100)=0,"",IF($A100="","Check ID",IF(SUMPRODUCT(--($A$2:$A$500=$A100))&gt;1,"Duplicate ID",IF(B100="","Check ID",IF(SUMPRODUCT(--(Scenarios!$A$2:$A$500=B100))=0,"Check ID",IF(SUMPRODUCT(--(Scenarios!$A$2:$A$500=B100))&gt;1,"Duplicate ID",IF(OR(NOT(ISNUMBER(C100)),NOT(OR(E100="Open",E100="Fixed",E100="Closed"))),"Check inputs","OK")))))))</f>
        <v/>
      </c>
    </row>
    <row r="101" ht="22" customHeight="1" spans="1:6" x14ac:dyDescent="0.25">
      <c r="A101" s="12"/>
      <c r="B101" s="12"/>
      <c r="C101" s="12"/>
      <c r="D101" s="13"/>
      <c r="E101" s="12"/>
      <c r="F101" s="15" t="str">
        <f>IF(COUNTA($A101:$E101)=0,"",IF($A101="","Check ID",IF(SUMPRODUCT(--($A$2:$A$500=$A101))&gt;1,"Duplicate ID",IF(B101="","Check ID",IF(SUMPRODUCT(--(Scenarios!$A$2:$A$500=B101))=0,"Check ID",IF(SUMPRODUCT(--(Scenarios!$A$2:$A$500=B101))&gt;1,"Duplicate ID",IF(OR(NOT(ISNUMBER(C101)),NOT(OR(E101="Open",E101="Fixed",E101="Closed"))),"Check inputs","OK")))))))</f>
        <v/>
      </c>
    </row>
    <row r="102" ht="22" customHeight="1" spans="1:6" x14ac:dyDescent="0.25">
      <c r="A102" s="12"/>
      <c r="B102" s="12"/>
      <c r="C102" s="12"/>
      <c r="D102" s="13"/>
      <c r="E102" s="12"/>
      <c r="F102" s="15" t="str">
        <f>IF(COUNTA($A102:$E102)=0,"",IF($A102="","Check ID",IF(SUMPRODUCT(--($A$2:$A$500=$A102))&gt;1,"Duplicate ID",IF(B102="","Check ID",IF(SUMPRODUCT(--(Scenarios!$A$2:$A$500=B102))=0,"Check ID",IF(SUMPRODUCT(--(Scenarios!$A$2:$A$500=B102))&gt;1,"Duplicate ID",IF(OR(NOT(ISNUMBER(C102)),NOT(OR(E102="Open",E102="Fixed",E102="Closed"))),"Check inputs","OK")))))))</f>
        <v/>
      </c>
    </row>
    <row r="103" ht="22" customHeight="1" spans="1:6" x14ac:dyDescent="0.25">
      <c r="A103" s="12"/>
      <c r="B103" s="12"/>
      <c r="C103" s="12"/>
      <c r="D103" s="13"/>
      <c r="E103" s="12"/>
      <c r="F103" s="15" t="str">
        <f>IF(COUNTA($A103:$E103)=0,"",IF($A103="","Check ID",IF(SUMPRODUCT(--($A$2:$A$500=$A103))&gt;1,"Duplicate ID",IF(B103="","Check ID",IF(SUMPRODUCT(--(Scenarios!$A$2:$A$500=B103))=0,"Check ID",IF(SUMPRODUCT(--(Scenarios!$A$2:$A$500=B103))&gt;1,"Duplicate ID",IF(OR(NOT(ISNUMBER(C103)),NOT(OR(E103="Open",E103="Fixed",E103="Closed"))),"Check inputs","OK")))))))</f>
        <v/>
      </c>
    </row>
    <row r="104" ht="22" customHeight="1" spans="1:6" x14ac:dyDescent="0.25">
      <c r="A104" s="12"/>
      <c r="B104" s="12"/>
      <c r="C104" s="12"/>
      <c r="D104" s="13"/>
      <c r="E104" s="12"/>
      <c r="F104" s="15" t="str">
        <f>IF(COUNTA($A104:$E104)=0,"",IF($A104="","Check ID",IF(SUMPRODUCT(--($A$2:$A$500=$A104))&gt;1,"Duplicate ID",IF(B104="","Check ID",IF(SUMPRODUCT(--(Scenarios!$A$2:$A$500=B104))=0,"Check ID",IF(SUMPRODUCT(--(Scenarios!$A$2:$A$500=B104))&gt;1,"Duplicate ID",IF(OR(NOT(ISNUMBER(C104)),NOT(OR(E104="Open",E104="Fixed",E104="Closed"))),"Check inputs","OK")))))))</f>
        <v/>
      </c>
    </row>
    <row r="105" ht="22" customHeight="1" spans="1:6" x14ac:dyDescent="0.25">
      <c r="A105" s="12"/>
      <c r="B105" s="12"/>
      <c r="C105" s="12"/>
      <c r="D105" s="13"/>
      <c r="E105" s="12"/>
      <c r="F105" s="15" t="str">
        <f>IF(COUNTA($A105:$E105)=0,"",IF($A105="","Check ID",IF(SUMPRODUCT(--($A$2:$A$500=$A105))&gt;1,"Duplicate ID",IF(B105="","Check ID",IF(SUMPRODUCT(--(Scenarios!$A$2:$A$500=B105))=0,"Check ID",IF(SUMPRODUCT(--(Scenarios!$A$2:$A$500=B105))&gt;1,"Duplicate ID",IF(OR(NOT(ISNUMBER(C105)),NOT(OR(E105="Open",E105="Fixed",E105="Closed"))),"Check inputs","OK")))))))</f>
        <v/>
      </c>
    </row>
    <row r="106" ht="22" customHeight="1" spans="1:6" x14ac:dyDescent="0.25">
      <c r="A106" s="12"/>
      <c r="B106" s="12"/>
      <c r="C106" s="12"/>
      <c r="D106" s="13"/>
      <c r="E106" s="12"/>
      <c r="F106" s="15" t="str">
        <f>IF(COUNTA($A106:$E106)=0,"",IF($A106="","Check ID",IF(SUMPRODUCT(--($A$2:$A$500=$A106))&gt;1,"Duplicate ID",IF(B106="","Check ID",IF(SUMPRODUCT(--(Scenarios!$A$2:$A$500=B106))=0,"Check ID",IF(SUMPRODUCT(--(Scenarios!$A$2:$A$500=B106))&gt;1,"Duplicate ID",IF(OR(NOT(ISNUMBER(C106)),NOT(OR(E106="Open",E106="Fixed",E106="Closed"))),"Check inputs","OK")))))))</f>
        <v/>
      </c>
    </row>
    <row r="107" ht="22" customHeight="1" spans="1:6" x14ac:dyDescent="0.25">
      <c r="A107" s="12"/>
      <c r="B107" s="12"/>
      <c r="C107" s="12"/>
      <c r="D107" s="13"/>
      <c r="E107" s="12"/>
      <c r="F107" s="15" t="str">
        <f>IF(COUNTA($A107:$E107)=0,"",IF($A107="","Check ID",IF(SUMPRODUCT(--($A$2:$A$500=$A107))&gt;1,"Duplicate ID",IF(B107="","Check ID",IF(SUMPRODUCT(--(Scenarios!$A$2:$A$500=B107))=0,"Check ID",IF(SUMPRODUCT(--(Scenarios!$A$2:$A$500=B107))&gt;1,"Duplicate ID",IF(OR(NOT(ISNUMBER(C107)),NOT(OR(E107="Open",E107="Fixed",E107="Closed"))),"Check inputs","OK")))))))</f>
        <v/>
      </c>
    </row>
    <row r="108" ht="22" customHeight="1" spans="1:6" x14ac:dyDescent="0.25">
      <c r="A108" s="12"/>
      <c r="B108" s="12"/>
      <c r="C108" s="12"/>
      <c r="D108" s="13"/>
      <c r="E108" s="12"/>
      <c r="F108" s="15" t="str">
        <f>IF(COUNTA($A108:$E108)=0,"",IF($A108="","Check ID",IF(SUMPRODUCT(--($A$2:$A$500=$A108))&gt;1,"Duplicate ID",IF(B108="","Check ID",IF(SUMPRODUCT(--(Scenarios!$A$2:$A$500=B108))=0,"Check ID",IF(SUMPRODUCT(--(Scenarios!$A$2:$A$500=B108))&gt;1,"Duplicate ID",IF(OR(NOT(ISNUMBER(C108)),NOT(OR(E108="Open",E108="Fixed",E108="Closed"))),"Check inputs","OK")))))))</f>
        <v/>
      </c>
    </row>
    <row r="109" ht="22" customHeight="1" spans="1:6" x14ac:dyDescent="0.25">
      <c r="A109" s="12"/>
      <c r="B109" s="12"/>
      <c r="C109" s="12"/>
      <c r="D109" s="13"/>
      <c r="E109" s="12"/>
      <c r="F109" s="15" t="str">
        <f>IF(COUNTA($A109:$E109)=0,"",IF($A109="","Check ID",IF(SUMPRODUCT(--($A$2:$A$500=$A109))&gt;1,"Duplicate ID",IF(B109="","Check ID",IF(SUMPRODUCT(--(Scenarios!$A$2:$A$500=B109))=0,"Check ID",IF(SUMPRODUCT(--(Scenarios!$A$2:$A$500=B109))&gt;1,"Duplicate ID",IF(OR(NOT(ISNUMBER(C109)),NOT(OR(E109="Open",E109="Fixed",E109="Closed"))),"Check inputs","OK")))))))</f>
        <v/>
      </c>
    </row>
    <row r="110" ht="22" customHeight="1" spans="1:6" x14ac:dyDescent="0.25">
      <c r="A110" s="12"/>
      <c r="B110" s="12"/>
      <c r="C110" s="12"/>
      <c r="D110" s="13"/>
      <c r="E110" s="12"/>
      <c r="F110" s="15" t="str">
        <f>IF(COUNTA($A110:$E110)=0,"",IF($A110="","Check ID",IF(SUMPRODUCT(--($A$2:$A$500=$A110))&gt;1,"Duplicate ID",IF(B110="","Check ID",IF(SUMPRODUCT(--(Scenarios!$A$2:$A$500=B110))=0,"Check ID",IF(SUMPRODUCT(--(Scenarios!$A$2:$A$500=B110))&gt;1,"Duplicate ID",IF(OR(NOT(ISNUMBER(C110)),NOT(OR(E110="Open",E110="Fixed",E110="Closed"))),"Check inputs","OK")))))))</f>
        <v/>
      </c>
    </row>
    <row r="111" ht="22" customHeight="1" spans="1:6" x14ac:dyDescent="0.25">
      <c r="A111" s="12"/>
      <c r="B111" s="12"/>
      <c r="C111" s="12"/>
      <c r="D111" s="13"/>
      <c r="E111" s="12"/>
      <c r="F111" s="15" t="str">
        <f>IF(COUNTA($A111:$E111)=0,"",IF($A111="","Check ID",IF(SUMPRODUCT(--($A$2:$A$500=$A111))&gt;1,"Duplicate ID",IF(B111="","Check ID",IF(SUMPRODUCT(--(Scenarios!$A$2:$A$500=B111))=0,"Check ID",IF(SUMPRODUCT(--(Scenarios!$A$2:$A$500=B111))&gt;1,"Duplicate ID",IF(OR(NOT(ISNUMBER(C111)),NOT(OR(E111="Open",E111="Fixed",E111="Closed"))),"Check inputs","OK")))))))</f>
        <v/>
      </c>
    </row>
    <row r="112" ht="22" customHeight="1" spans="1:6" x14ac:dyDescent="0.25">
      <c r="A112" s="12"/>
      <c r="B112" s="12"/>
      <c r="C112" s="12"/>
      <c r="D112" s="13"/>
      <c r="E112" s="12"/>
      <c r="F112" s="15" t="str">
        <f>IF(COUNTA($A112:$E112)=0,"",IF($A112="","Check ID",IF(SUMPRODUCT(--($A$2:$A$500=$A112))&gt;1,"Duplicate ID",IF(B112="","Check ID",IF(SUMPRODUCT(--(Scenarios!$A$2:$A$500=B112))=0,"Check ID",IF(SUMPRODUCT(--(Scenarios!$A$2:$A$500=B112))&gt;1,"Duplicate ID",IF(OR(NOT(ISNUMBER(C112)),NOT(OR(E112="Open",E112="Fixed",E112="Closed"))),"Check inputs","OK")))))))</f>
        <v/>
      </c>
    </row>
    <row r="113" ht="22" customHeight="1" spans="1:6" x14ac:dyDescent="0.25">
      <c r="A113" s="12"/>
      <c r="B113" s="12"/>
      <c r="C113" s="12"/>
      <c r="D113" s="13"/>
      <c r="E113" s="12"/>
      <c r="F113" s="15" t="str">
        <f>IF(COUNTA($A113:$E113)=0,"",IF($A113="","Check ID",IF(SUMPRODUCT(--($A$2:$A$500=$A113))&gt;1,"Duplicate ID",IF(B113="","Check ID",IF(SUMPRODUCT(--(Scenarios!$A$2:$A$500=B113))=0,"Check ID",IF(SUMPRODUCT(--(Scenarios!$A$2:$A$500=B113))&gt;1,"Duplicate ID",IF(OR(NOT(ISNUMBER(C113)),NOT(OR(E113="Open",E113="Fixed",E113="Closed"))),"Check inputs","OK")))))))</f>
        <v/>
      </c>
    </row>
    <row r="114" ht="22" customHeight="1" spans="1:6" x14ac:dyDescent="0.25">
      <c r="A114" s="12"/>
      <c r="B114" s="12"/>
      <c r="C114" s="12"/>
      <c r="D114" s="13"/>
      <c r="E114" s="12"/>
      <c r="F114" s="15" t="str">
        <f>IF(COUNTA($A114:$E114)=0,"",IF($A114="","Check ID",IF(SUMPRODUCT(--($A$2:$A$500=$A114))&gt;1,"Duplicate ID",IF(B114="","Check ID",IF(SUMPRODUCT(--(Scenarios!$A$2:$A$500=B114))=0,"Check ID",IF(SUMPRODUCT(--(Scenarios!$A$2:$A$500=B114))&gt;1,"Duplicate ID",IF(OR(NOT(ISNUMBER(C114)),NOT(OR(E114="Open",E114="Fixed",E114="Closed"))),"Check inputs","OK")))))))</f>
        <v/>
      </c>
    </row>
    <row r="115" ht="22" customHeight="1" spans="1:6" x14ac:dyDescent="0.25">
      <c r="A115" s="12"/>
      <c r="B115" s="12"/>
      <c r="C115" s="12"/>
      <c r="D115" s="13"/>
      <c r="E115" s="12"/>
      <c r="F115" s="15" t="str">
        <f>IF(COUNTA($A115:$E115)=0,"",IF($A115="","Check ID",IF(SUMPRODUCT(--($A$2:$A$500=$A115))&gt;1,"Duplicate ID",IF(B115="","Check ID",IF(SUMPRODUCT(--(Scenarios!$A$2:$A$500=B115))=0,"Check ID",IF(SUMPRODUCT(--(Scenarios!$A$2:$A$500=B115))&gt;1,"Duplicate ID",IF(OR(NOT(ISNUMBER(C115)),NOT(OR(E115="Open",E115="Fixed",E115="Closed"))),"Check inputs","OK")))))))</f>
        <v/>
      </c>
    </row>
    <row r="116" ht="22" customHeight="1" spans="1:6" x14ac:dyDescent="0.25">
      <c r="A116" s="12"/>
      <c r="B116" s="12"/>
      <c r="C116" s="12"/>
      <c r="D116" s="13"/>
      <c r="E116" s="12"/>
      <c r="F116" s="15" t="str">
        <f>IF(COUNTA($A116:$E116)=0,"",IF($A116="","Check ID",IF(SUMPRODUCT(--($A$2:$A$500=$A116))&gt;1,"Duplicate ID",IF(B116="","Check ID",IF(SUMPRODUCT(--(Scenarios!$A$2:$A$500=B116))=0,"Check ID",IF(SUMPRODUCT(--(Scenarios!$A$2:$A$500=B116))&gt;1,"Duplicate ID",IF(OR(NOT(ISNUMBER(C116)),NOT(OR(E116="Open",E116="Fixed",E116="Closed"))),"Check inputs","OK")))))))</f>
        <v/>
      </c>
    </row>
    <row r="117" ht="22" customHeight="1" spans="1:6" x14ac:dyDescent="0.25">
      <c r="A117" s="12"/>
      <c r="B117" s="12"/>
      <c r="C117" s="12"/>
      <c r="D117" s="13"/>
      <c r="E117" s="12"/>
      <c r="F117" s="15" t="str">
        <f>IF(COUNTA($A117:$E117)=0,"",IF($A117="","Check ID",IF(SUMPRODUCT(--($A$2:$A$500=$A117))&gt;1,"Duplicate ID",IF(B117="","Check ID",IF(SUMPRODUCT(--(Scenarios!$A$2:$A$500=B117))=0,"Check ID",IF(SUMPRODUCT(--(Scenarios!$A$2:$A$500=B117))&gt;1,"Duplicate ID",IF(OR(NOT(ISNUMBER(C117)),NOT(OR(E117="Open",E117="Fixed",E117="Closed"))),"Check inputs","OK")))))))</f>
        <v/>
      </c>
    </row>
    <row r="118" ht="22" customHeight="1" spans="1:6" x14ac:dyDescent="0.25">
      <c r="A118" s="12"/>
      <c r="B118" s="12"/>
      <c r="C118" s="12"/>
      <c r="D118" s="13"/>
      <c r="E118" s="12"/>
      <c r="F118" s="15" t="str">
        <f>IF(COUNTA($A118:$E118)=0,"",IF($A118="","Check ID",IF(SUMPRODUCT(--($A$2:$A$500=$A118))&gt;1,"Duplicate ID",IF(B118="","Check ID",IF(SUMPRODUCT(--(Scenarios!$A$2:$A$500=B118))=0,"Check ID",IF(SUMPRODUCT(--(Scenarios!$A$2:$A$500=B118))&gt;1,"Duplicate ID",IF(OR(NOT(ISNUMBER(C118)),NOT(OR(E118="Open",E118="Fixed",E118="Closed"))),"Check inputs","OK")))))))</f>
        <v/>
      </c>
    </row>
    <row r="119" ht="22" customHeight="1" spans="1:6" x14ac:dyDescent="0.25">
      <c r="A119" s="12"/>
      <c r="B119" s="12"/>
      <c r="C119" s="12"/>
      <c r="D119" s="13"/>
      <c r="E119" s="12"/>
      <c r="F119" s="15" t="str">
        <f>IF(COUNTA($A119:$E119)=0,"",IF($A119="","Check ID",IF(SUMPRODUCT(--($A$2:$A$500=$A119))&gt;1,"Duplicate ID",IF(B119="","Check ID",IF(SUMPRODUCT(--(Scenarios!$A$2:$A$500=B119))=0,"Check ID",IF(SUMPRODUCT(--(Scenarios!$A$2:$A$500=B119))&gt;1,"Duplicate ID",IF(OR(NOT(ISNUMBER(C119)),NOT(OR(E119="Open",E119="Fixed",E119="Closed"))),"Check inputs","OK")))))))</f>
        <v/>
      </c>
    </row>
    <row r="120" ht="22" customHeight="1" spans="1:6" x14ac:dyDescent="0.25">
      <c r="A120" s="12"/>
      <c r="B120" s="12"/>
      <c r="C120" s="12"/>
      <c r="D120" s="13"/>
      <c r="E120" s="12"/>
      <c r="F120" s="15" t="str">
        <f>IF(COUNTA($A120:$E120)=0,"",IF($A120="","Check ID",IF(SUMPRODUCT(--($A$2:$A$500=$A120))&gt;1,"Duplicate ID",IF(B120="","Check ID",IF(SUMPRODUCT(--(Scenarios!$A$2:$A$500=B120))=0,"Check ID",IF(SUMPRODUCT(--(Scenarios!$A$2:$A$500=B120))&gt;1,"Duplicate ID",IF(OR(NOT(ISNUMBER(C120)),NOT(OR(E120="Open",E120="Fixed",E120="Closed"))),"Check inputs","OK")))))))</f>
        <v/>
      </c>
    </row>
    <row r="121" ht="22" customHeight="1" spans="1:6" x14ac:dyDescent="0.25">
      <c r="A121" s="12"/>
      <c r="B121" s="12"/>
      <c r="C121" s="12"/>
      <c r="D121" s="13"/>
      <c r="E121" s="12"/>
      <c r="F121" s="15" t="str">
        <f>IF(COUNTA($A121:$E121)=0,"",IF($A121="","Check ID",IF(SUMPRODUCT(--($A$2:$A$500=$A121))&gt;1,"Duplicate ID",IF(B121="","Check ID",IF(SUMPRODUCT(--(Scenarios!$A$2:$A$500=B121))=0,"Check ID",IF(SUMPRODUCT(--(Scenarios!$A$2:$A$500=B121))&gt;1,"Duplicate ID",IF(OR(NOT(ISNUMBER(C121)),NOT(OR(E121="Open",E121="Fixed",E121="Closed"))),"Check inputs","OK")))))))</f>
        <v/>
      </c>
    </row>
    <row r="122" ht="22" customHeight="1" spans="1:6" x14ac:dyDescent="0.25">
      <c r="A122" s="12"/>
      <c r="B122" s="12"/>
      <c r="C122" s="12"/>
      <c r="D122" s="13"/>
      <c r="E122" s="12"/>
      <c r="F122" s="15" t="str">
        <f>IF(COUNTA($A122:$E122)=0,"",IF($A122="","Check ID",IF(SUMPRODUCT(--($A$2:$A$500=$A122))&gt;1,"Duplicate ID",IF(B122="","Check ID",IF(SUMPRODUCT(--(Scenarios!$A$2:$A$500=B122))=0,"Check ID",IF(SUMPRODUCT(--(Scenarios!$A$2:$A$500=B122))&gt;1,"Duplicate ID",IF(OR(NOT(ISNUMBER(C122)),NOT(OR(E122="Open",E122="Fixed",E122="Closed"))),"Check inputs","OK")))))))</f>
        <v/>
      </c>
    </row>
    <row r="123" ht="22" customHeight="1" spans="1:6" x14ac:dyDescent="0.25">
      <c r="A123" s="12"/>
      <c r="B123" s="12"/>
      <c r="C123" s="12"/>
      <c r="D123" s="13"/>
      <c r="E123" s="12"/>
      <c r="F123" s="15" t="str">
        <f>IF(COUNTA($A123:$E123)=0,"",IF($A123="","Check ID",IF(SUMPRODUCT(--($A$2:$A$500=$A123))&gt;1,"Duplicate ID",IF(B123="","Check ID",IF(SUMPRODUCT(--(Scenarios!$A$2:$A$500=B123))=0,"Check ID",IF(SUMPRODUCT(--(Scenarios!$A$2:$A$500=B123))&gt;1,"Duplicate ID",IF(OR(NOT(ISNUMBER(C123)),NOT(OR(E123="Open",E123="Fixed",E123="Closed"))),"Check inputs","OK")))))))</f>
        <v/>
      </c>
    </row>
    <row r="124" ht="22" customHeight="1" spans="1:6" x14ac:dyDescent="0.25">
      <c r="A124" s="12"/>
      <c r="B124" s="12"/>
      <c r="C124" s="12"/>
      <c r="D124" s="13"/>
      <c r="E124" s="12"/>
      <c r="F124" s="15" t="str">
        <f>IF(COUNTA($A124:$E124)=0,"",IF($A124="","Check ID",IF(SUMPRODUCT(--($A$2:$A$500=$A124))&gt;1,"Duplicate ID",IF(B124="","Check ID",IF(SUMPRODUCT(--(Scenarios!$A$2:$A$500=B124))=0,"Check ID",IF(SUMPRODUCT(--(Scenarios!$A$2:$A$500=B124))&gt;1,"Duplicate ID",IF(OR(NOT(ISNUMBER(C124)),NOT(OR(E124="Open",E124="Fixed",E124="Closed"))),"Check inputs","OK")))))))</f>
        <v/>
      </c>
    </row>
    <row r="125" ht="22" customHeight="1" spans="1:6" x14ac:dyDescent="0.25">
      <c r="A125" s="12"/>
      <c r="B125" s="12"/>
      <c r="C125" s="12"/>
      <c r="D125" s="13"/>
      <c r="E125" s="12"/>
      <c r="F125" s="15" t="str">
        <f>IF(COUNTA($A125:$E125)=0,"",IF($A125="","Check ID",IF(SUMPRODUCT(--($A$2:$A$500=$A125))&gt;1,"Duplicate ID",IF(B125="","Check ID",IF(SUMPRODUCT(--(Scenarios!$A$2:$A$500=B125))=0,"Check ID",IF(SUMPRODUCT(--(Scenarios!$A$2:$A$500=B125))&gt;1,"Duplicate ID",IF(OR(NOT(ISNUMBER(C125)),NOT(OR(E125="Open",E125="Fixed",E125="Closed"))),"Check inputs","OK")))))))</f>
        <v/>
      </c>
    </row>
    <row r="126" ht="22" customHeight="1" spans="1:6" x14ac:dyDescent="0.25">
      <c r="A126" s="12"/>
      <c r="B126" s="12"/>
      <c r="C126" s="12"/>
      <c r="D126" s="13"/>
      <c r="E126" s="12"/>
      <c r="F126" s="15" t="str">
        <f>IF(COUNTA($A126:$E126)=0,"",IF($A126="","Check ID",IF(SUMPRODUCT(--($A$2:$A$500=$A126))&gt;1,"Duplicate ID",IF(B126="","Check ID",IF(SUMPRODUCT(--(Scenarios!$A$2:$A$500=B126))=0,"Check ID",IF(SUMPRODUCT(--(Scenarios!$A$2:$A$500=B126))&gt;1,"Duplicate ID",IF(OR(NOT(ISNUMBER(C126)),NOT(OR(E126="Open",E126="Fixed",E126="Closed"))),"Check inputs","OK")))))))</f>
        <v/>
      </c>
    </row>
    <row r="127" ht="22" customHeight="1" spans="1:6" x14ac:dyDescent="0.25">
      <c r="A127" s="12"/>
      <c r="B127" s="12"/>
      <c r="C127" s="12"/>
      <c r="D127" s="13"/>
      <c r="E127" s="12"/>
      <c r="F127" s="15" t="str">
        <f>IF(COUNTA($A127:$E127)=0,"",IF($A127="","Check ID",IF(SUMPRODUCT(--($A$2:$A$500=$A127))&gt;1,"Duplicate ID",IF(B127="","Check ID",IF(SUMPRODUCT(--(Scenarios!$A$2:$A$500=B127))=0,"Check ID",IF(SUMPRODUCT(--(Scenarios!$A$2:$A$500=B127))&gt;1,"Duplicate ID",IF(OR(NOT(ISNUMBER(C127)),NOT(OR(E127="Open",E127="Fixed",E127="Closed"))),"Check inputs","OK")))))))</f>
        <v/>
      </c>
    </row>
    <row r="128" ht="22" customHeight="1" spans="1:6" x14ac:dyDescent="0.25">
      <c r="A128" s="12"/>
      <c r="B128" s="12"/>
      <c r="C128" s="12"/>
      <c r="D128" s="13"/>
      <c r="E128" s="12"/>
      <c r="F128" s="15" t="str">
        <f>IF(COUNTA($A128:$E128)=0,"",IF($A128="","Check ID",IF(SUMPRODUCT(--($A$2:$A$500=$A128))&gt;1,"Duplicate ID",IF(B128="","Check ID",IF(SUMPRODUCT(--(Scenarios!$A$2:$A$500=B128))=0,"Check ID",IF(SUMPRODUCT(--(Scenarios!$A$2:$A$500=B128))&gt;1,"Duplicate ID",IF(OR(NOT(ISNUMBER(C128)),NOT(OR(E128="Open",E128="Fixed",E128="Closed"))),"Check inputs","OK")))))))</f>
        <v/>
      </c>
    </row>
    <row r="129" ht="22" customHeight="1" spans="1:6" x14ac:dyDescent="0.25">
      <c r="A129" s="12"/>
      <c r="B129" s="12"/>
      <c r="C129" s="12"/>
      <c r="D129" s="13"/>
      <c r="E129" s="12"/>
      <c r="F129" s="15" t="str">
        <f>IF(COUNTA($A129:$E129)=0,"",IF($A129="","Check ID",IF(SUMPRODUCT(--($A$2:$A$500=$A129))&gt;1,"Duplicate ID",IF(B129="","Check ID",IF(SUMPRODUCT(--(Scenarios!$A$2:$A$500=B129))=0,"Check ID",IF(SUMPRODUCT(--(Scenarios!$A$2:$A$500=B129))&gt;1,"Duplicate ID",IF(OR(NOT(ISNUMBER(C129)),NOT(OR(E129="Open",E129="Fixed",E129="Closed"))),"Check inputs","OK")))))))</f>
        <v/>
      </c>
    </row>
    <row r="130" ht="22" customHeight="1" spans="1:6" x14ac:dyDescent="0.25">
      <c r="A130" s="12"/>
      <c r="B130" s="12"/>
      <c r="C130" s="12"/>
      <c r="D130" s="13"/>
      <c r="E130" s="12"/>
      <c r="F130" s="15" t="str">
        <f>IF(COUNTA($A130:$E130)=0,"",IF($A130="","Check ID",IF(SUMPRODUCT(--($A$2:$A$500=$A130))&gt;1,"Duplicate ID",IF(B130="","Check ID",IF(SUMPRODUCT(--(Scenarios!$A$2:$A$500=B130))=0,"Check ID",IF(SUMPRODUCT(--(Scenarios!$A$2:$A$500=B130))&gt;1,"Duplicate ID",IF(OR(NOT(ISNUMBER(C130)),NOT(OR(E130="Open",E130="Fixed",E130="Closed"))),"Check inputs","OK")))))))</f>
        <v/>
      </c>
    </row>
    <row r="131" ht="22" customHeight="1" spans="1:6" x14ac:dyDescent="0.25">
      <c r="A131" s="12"/>
      <c r="B131" s="12"/>
      <c r="C131" s="12"/>
      <c r="D131" s="13"/>
      <c r="E131" s="12"/>
      <c r="F131" s="15" t="str">
        <f>IF(COUNTA($A131:$E131)=0,"",IF($A131="","Check ID",IF(SUMPRODUCT(--($A$2:$A$500=$A131))&gt;1,"Duplicate ID",IF(B131="","Check ID",IF(SUMPRODUCT(--(Scenarios!$A$2:$A$500=B131))=0,"Check ID",IF(SUMPRODUCT(--(Scenarios!$A$2:$A$500=B131))&gt;1,"Duplicate ID",IF(OR(NOT(ISNUMBER(C131)),NOT(OR(E131="Open",E131="Fixed",E131="Closed"))),"Check inputs","OK")))))))</f>
        <v/>
      </c>
    </row>
    <row r="132" ht="22" customHeight="1" spans="1:6" x14ac:dyDescent="0.25">
      <c r="A132" s="12"/>
      <c r="B132" s="12"/>
      <c r="C132" s="12"/>
      <c r="D132" s="13"/>
      <c r="E132" s="12"/>
      <c r="F132" s="15" t="str">
        <f>IF(COUNTA($A132:$E132)=0,"",IF($A132="","Check ID",IF(SUMPRODUCT(--($A$2:$A$500=$A132))&gt;1,"Duplicate ID",IF(B132="","Check ID",IF(SUMPRODUCT(--(Scenarios!$A$2:$A$500=B132))=0,"Check ID",IF(SUMPRODUCT(--(Scenarios!$A$2:$A$500=B132))&gt;1,"Duplicate ID",IF(OR(NOT(ISNUMBER(C132)),NOT(OR(E132="Open",E132="Fixed",E132="Closed"))),"Check inputs","OK")))))))</f>
        <v/>
      </c>
    </row>
    <row r="133" ht="22" customHeight="1" spans="1:6" x14ac:dyDescent="0.25">
      <c r="A133" s="12"/>
      <c r="B133" s="12"/>
      <c r="C133" s="12"/>
      <c r="D133" s="13"/>
      <c r="E133" s="12"/>
      <c r="F133" s="15" t="str">
        <f>IF(COUNTA($A133:$E133)=0,"",IF($A133="","Check ID",IF(SUMPRODUCT(--($A$2:$A$500=$A133))&gt;1,"Duplicate ID",IF(B133="","Check ID",IF(SUMPRODUCT(--(Scenarios!$A$2:$A$500=B133))=0,"Check ID",IF(SUMPRODUCT(--(Scenarios!$A$2:$A$500=B133))&gt;1,"Duplicate ID",IF(OR(NOT(ISNUMBER(C133)),NOT(OR(E133="Open",E133="Fixed",E133="Closed"))),"Check inputs","OK")))))))</f>
        <v/>
      </c>
    </row>
    <row r="134" ht="22" customHeight="1" spans="1:6" x14ac:dyDescent="0.25">
      <c r="A134" s="12"/>
      <c r="B134" s="12"/>
      <c r="C134" s="12"/>
      <c r="D134" s="13"/>
      <c r="E134" s="12"/>
      <c r="F134" s="15" t="str">
        <f>IF(COUNTA($A134:$E134)=0,"",IF($A134="","Check ID",IF(SUMPRODUCT(--($A$2:$A$500=$A134))&gt;1,"Duplicate ID",IF(B134="","Check ID",IF(SUMPRODUCT(--(Scenarios!$A$2:$A$500=B134))=0,"Check ID",IF(SUMPRODUCT(--(Scenarios!$A$2:$A$500=B134))&gt;1,"Duplicate ID",IF(OR(NOT(ISNUMBER(C134)),NOT(OR(E134="Open",E134="Fixed",E134="Closed"))),"Check inputs","OK")))))))</f>
        <v/>
      </c>
    </row>
    <row r="135" ht="22" customHeight="1" spans="1:6" x14ac:dyDescent="0.25">
      <c r="A135" s="12"/>
      <c r="B135" s="12"/>
      <c r="C135" s="12"/>
      <c r="D135" s="13"/>
      <c r="E135" s="12"/>
      <c r="F135" s="15" t="str">
        <f>IF(COUNTA($A135:$E135)=0,"",IF($A135="","Check ID",IF(SUMPRODUCT(--($A$2:$A$500=$A135))&gt;1,"Duplicate ID",IF(B135="","Check ID",IF(SUMPRODUCT(--(Scenarios!$A$2:$A$500=B135))=0,"Check ID",IF(SUMPRODUCT(--(Scenarios!$A$2:$A$500=B135))&gt;1,"Duplicate ID",IF(OR(NOT(ISNUMBER(C135)),NOT(OR(E135="Open",E135="Fixed",E135="Closed"))),"Check inputs","OK")))))))</f>
        <v/>
      </c>
    </row>
    <row r="136" ht="22" customHeight="1" spans="1:6" x14ac:dyDescent="0.25">
      <c r="A136" s="12"/>
      <c r="B136" s="12"/>
      <c r="C136" s="12"/>
      <c r="D136" s="13"/>
      <c r="E136" s="12"/>
      <c r="F136" s="15" t="str">
        <f>IF(COUNTA($A136:$E136)=0,"",IF($A136="","Check ID",IF(SUMPRODUCT(--($A$2:$A$500=$A136))&gt;1,"Duplicate ID",IF(B136="","Check ID",IF(SUMPRODUCT(--(Scenarios!$A$2:$A$500=B136))=0,"Check ID",IF(SUMPRODUCT(--(Scenarios!$A$2:$A$500=B136))&gt;1,"Duplicate ID",IF(OR(NOT(ISNUMBER(C136)),NOT(OR(E136="Open",E136="Fixed",E136="Closed"))),"Check inputs","OK")))))))</f>
        <v/>
      </c>
    </row>
    <row r="137" ht="22" customHeight="1" spans="1:6" x14ac:dyDescent="0.25">
      <c r="A137" s="12"/>
      <c r="B137" s="12"/>
      <c r="C137" s="12"/>
      <c r="D137" s="13"/>
      <c r="E137" s="12"/>
      <c r="F137" s="15" t="str">
        <f>IF(COUNTA($A137:$E137)=0,"",IF($A137="","Check ID",IF(SUMPRODUCT(--($A$2:$A$500=$A137))&gt;1,"Duplicate ID",IF(B137="","Check ID",IF(SUMPRODUCT(--(Scenarios!$A$2:$A$500=B137))=0,"Check ID",IF(SUMPRODUCT(--(Scenarios!$A$2:$A$500=B137))&gt;1,"Duplicate ID",IF(OR(NOT(ISNUMBER(C137)),NOT(OR(E137="Open",E137="Fixed",E137="Closed"))),"Check inputs","OK")))))))</f>
        <v/>
      </c>
    </row>
    <row r="138" ht="22" customHeight="1" spans="1:6" x14ac:dyDescent="0.25">
      <c r="A138" s="12"/>
      <c r="B138" s="12"/>
      <c r="C138" s="12"/>
      <c r="D138" s="13"/>
      <c r="E138" s="12"/>
      <c r="F138" s="15" t="str">
        <f>IF(COUNTA($A138:$E138)=0,"",IF($A138="","Check ID",IF(SUMPRODUCT(--($A$2:$A$500=$A138))&gt;1,"Duplicate ID",IF(B138="","Check ID",IF(SUMPRODUCT(--(Scenarios!$A$2:$A$500=B138))=0,"Check ID",IF(SUMPRODUCT(--(Scenarios!$A$2:$A$500=B138))&gt;1,"Duplicate ID",IF(OR(NOT(ISNUMBER(C138)),NOT(OR(E138="Open",E138="Fixed",E138="Closed"))),"Check inputs","OK")))))))</f>
        <v/>
      </c>
    </row>
    <row r="139" ht="22" customHeight="1" spans="1:6" x14ac:dyDescent="0.25">
      <c r="A139" s="12"/>
      <c r="B139" s="12"/>
      <c r="C139" s="12"/>
      <c r="D139" s="13"/>
      <c r="E139" s="12"/>
      <c r="F139" s="15" t="str">
        <f>IF(COUNTA($A139:$E139)=0,"",IF($A139="","Check ID",IF(SUMPRODUCT(--($A$2:$A$500=$A139))&gt;1,"Duplicate ID",IF(B139="","Check ID",IF(SUMPRODUCT(--(Scenarios!$A$2:$A$500=B139))=0,"Check ID",IF(SUMPRODUCT(--(Scenarios!$A$2:$A$500=B139))&gt;1,"Duplicate ID",IF(OR(NOT(ISNUMBER(C139)),NOT(OR(E139="Open",E139="Fixed",E139="Closed"))),"Check inputs","OK")))))))</f>
        <v/>
      </c>
    </row>
    <row r="140" ht="22" customHeight="1" spans="1:6" x14ac:dyDescent="0.25">
      <c r="A140" s="12"/>
      <c r="B140" s="12"/>
      <c r="C140" s="12"/>
      <c r="D140" s="13"/>
      <c r="E140" s="12"/>
      <c r="F140" s="15" t="str">
        <f>IF(COUNTA($A140:$E140)=0,"",IF($A140="","Check ID",IF(SUMPRODUCT(--($A$2:$A$500=$A140))&gt;1,"Duplicate ID",IF(B140="","Check ID",IF(SUMPRODUCT(--(Scenarios!$A$2:$A$500=B140))=0,"Check ID",IF(SUMPRODUCT(--(Scenarios!$A$2:$A$500=B140))&gt;1,"Duplicate ID",IF(OR(NOT(ISNUMBER(C140)),NOT(OR(E140="Open",E140="Fixed",E140="Closed"))),"Check inputs","OK")))))))</f>
        <v/>
      </c>
    </row>
    <row r="141" ht="22" customHeight="1" spans="1:6" x14ac:dyDescent="0.25">
      <c r="A141" s="12"/>
      <c r="B141" s="12"/>
      <c r="C141" s="12"/>
      <c r="D141" s="13"/>
      <c r="E141" s="12"/>
      <c r="F141" s="15" t="str">
        <f>IF(COUNTA($A141:$E141)=0,"",IF($A141="","Check ID",IF(SUMPRODUCT(--($A$2:$A$500=$A141))&gt;1,"Duplicate ID",IF(B141="","Check ID",IF(SUMPRODUCT(--(Scenarios!$A$2:$A$500=B141))=0,"Check ID",IF(SUMPRODUCT(--(Scenarios!$A$2:$A$500=B141))&gt;1,"Duplicate ID",IF(OR(NOT(ISNUMBER(C141)),NOT(OR(E141="Open",E141="Fixed",E141="Closed"))),"Check inputs","OK")))))))</f>
        <v/>
      </c>
    </row>
    <row r="142" ht="22" customHeight="1" spans="1:6" x14ac:dyDescent="0.25">
      <c r="A142" s="12"/>
      <c r="B142" s="12"/>
      <c r="C142" s="12"/>
      <c r="D142" s="13"/>
      <c r="E142" s="12"/>
      <c r="F142" s="15" t="str">
        <f>IF(COUNTA($A142:$E142)=0,"",IF($A142="","Check ID",IF(SUMPRODUCT(--($A$2:$A$500=$A142))&gt;1,"Duplicate ID",IF(B142="","Check ID",IF(SUMPRODUCT(--(Scenarios!$A$2:$A$500=B142))=0,"Check ID",IF(SUMPRODUCT(--(Scenarios!$A$2:$A$500=B142))&gt;1,"Duplicate ID",IF(OR(NOT(ISNUMBER(C142)),NOT(OR(E142="Open",E142="Fixed",E142="Closed"))),"Check inputs","OK")))))))</f>
        <v/>
      </c>
    </row>
    <row r="143" ht="22" customHeight="1" spans="1:6" x14ac:dyDescent="0.25">
      <c r="A143" s="12"/>
      <c r="B143" s="12"/>
      <c r="C143" s="12"/>
      <c r="D143" s="13"/>
      <c r="E143" s="12"/>
      <c r="F143" s="15" t="str">
        <f>IF(COUNTA($A143:$E143)=0,"",IF($A143="","Check ID",IF(SUMPRODUCT(--($A$2:$A$500=$A143))&gt;1,"Duplicate ID",IF(B143="","Check ID",IF(SUMPRODUCT(--(Scenarios!$A$2:$A$500=B143))=0,"Check ID",IF(SUMPRODUCT(--(Scenarios!$A$2:$A$500=B143))&gt;1,"Duplicate ID",IF(OR(NOT(ISNUMBER(C143)),NOT(OR(E143="Open",E143="Fixed",E143="Closed"))),"Check inputs","OK")))))))</f>
        <v/>
      </c>
    </row>
    <row r="144" ht="22" customHeight="1" spans="1:6" x14ac:dyDescent="0.25">
      <c r="A144" s="12"/>
      <c r="B144" s="12"/>
      <c r="C144" s="12"/>
      <c r="D144" s="13"/>
      <c r="E144" s="12"/>
      <c r="F144" s="15" t="str">
        <f>IF(COUNTA($A144:$E144)=0,"",IF($A144="","Check ID",IF(SUMPRODUCT(--($A$2:$A$500=$A144))&gt;1,"Duplicate ID",IF(B144="","Check ID",IF(SUMPRODUCT(--(Scenarios!$A$2:$A$500=B144))=0,"Check ID",IF(SUMPRODUCT(--(Scenarios!$A$2:$A$500=B144))&gt;1,"Duplicate ID",IF(OR(NOT(ISNUMBER(C144)),NOT(OR(E144="Open",E144="Fixed",E144="Closed"))),"Check inputs","OK")))))))</f>
        <v/>
      </c>
    </row>
    <row r="145" ht="22" customHeight="1" spans="1:6" x14ac:dyDescent="0.25">
      <c r="A145" s="12"/>
      <c r="B145" s="12"/>
      <c r="C145" s="12"/>
      <c r="D145" s="13"/>
      <c r="E145" s="12"/>
      <c r="F145" s="15" t="str">
        <f>IF(COUNTA($A145:$E145)=0,"",IF($A145="","Check ID",IF(SUMPRODUCT(--($A$2:$A$500=$A145))&gt;1,"Duplicate ID",IF(B145="","Check ID",IF(SUMPRODUCT(--(Scenarios!$A$2:$A$500=B145))=0,"Check ID",IF(SUMPRODUCT(--(Scenarios!$A$2:$A$500=B145))&gt;1,"Duplicate ID",IF(OR(NOT(ISNUMBER(C145)),NOT(OR(E145="Open",E145="Fixed",E145="Closed"))),"Check inputs","OK")))))))</f>
        <v/>
      </c>
    </row>
    <row r="146" ht="22" customHeight="1" spans="1:6" x14ac:dyDescent="0.25">
      <c r="A146" s="12"/>
      <c r="B146" s="12"/>
      <c r="C146" s="12"/>
      <c r="D146" s="13"/>
      <c r="E146" s="12"/>
      <c r="F146" s="15" t="str">
        <f>IF(COUNTA($A146:$E146)=0,"",IF($A146="","Check ID",IF(SUMPRODUCT(--($A$2:$A$500=$A146))&gt;1,"Duplicate ID",IF(B146="","Check ID",IF(SUMPRODUCT(--(Scenarios!$A$2:$A$500=B146))=0,"Check ID",IF(SUMPRODUCT(--(Scenarios!$A$2:$A$500=B146))&gt;1,"Duplicate ID",IF(OR(NOT(ISNUMBER(C146)),NOT(OR(E146="Open",E146="Fixed",E146="Closed"))),"Check inputs","OK")))))))</f>
        <v/>
      </c>
    </row>
    <row r="147" ht="22" customHeight="1" spans="1:6" x14ac:dyDescent="0.25">
      <c r="A147" s="12"/>
      <c r="B147" s="12"/>
      <c r="C147" s="12"/>
      <c r="D147" s="13"/>
      <c r="E147" s="12"/>
      <c r="F147" s="15" t="str">
        <f>IF(COUNTA($A147:$E147)=0,"",IF($A147="","Check ID",IF(SUMPRODUCT(--($A$2:$A$500=$A147))&gt;1,"Duplicate ID",IF(B147="","Check ID",IF(SUMPRODUCT(--(Scenarios!$A$2:$A$500=B147))=0,"Check ID",IF(SUMPRODUCT(--(Scenarios!$A$2:$A$500=B147))&gt;1,"Duplicate ID",IF(OR(NOT(ISNUMBER(C147)),NOT(OR(E147="Open",E147="Fixed",E147="Closed"))),"Check inputs","OK")))))))</f>
        <v/>
      </c>
    </row>
    <row r="148" ht="22" customHeight="1" spans="1:6" x14ac:dyDescent="0.25">
      <c r="A148" s="12"/>
      <c r="B148" s="12"/>
      <c r="C148" s="12"/>
      <c r="D148" s="13"/>
      <c r="E148" s="12"/>
      <c r="F148" s="15" t="str">
        <f>IF(COUNTA($A148:$E148)=0,"",IF($A148="","Check ID",IF(SUMPRODUCT(--($A$2:$A$500=$A148))&gt;1,"Duplicate ID",IF(B148="","Check ID",IF(SUMPRODUCT(--(Scenarios!$A$2:$A$500=B148))=0,"Check ID",IF(SUMPRODUCT(--(Scenarios!$A$2:$A$500=B148))&gt;1,"Duplicate ID",IF(OR(NOT(ISNUMBER(C148)),NOT(OR(E148="Open",E148="Fixed",E148="Closed"))),"Check inputs","OK")))))))</f>
        <v/>
      </c>
    </row>
    <row r="149" ht="22" customHeight="1" spans="1:6" x14ac:dyDescent="0.25">
      <c r="A149" s="12"/>
      <c r="B149" s="12"/>
      <c r="C149" s="12"/>
      <c r="D149" s="13"/>
      <c r="E149" s="12"/>
      <c r="F149" s="15" t="str">
        <f>IF(COUNTA($A149:$E149)=0,"",IF($A149="","Check ID",IF(SUMPRODUCT(--($A$2:$A$500=$A149))&gt;1,"Duplicate ID",IF(B149="","Check ID",IF(SUMPRODUCT(--(Scenarios!$A$2:$A$500=B149))=0,"Check ID",IF(SUMPRODUCT(--(Scenarios!$A$2:$A$500=B149))&gt;1,"Duplicate ID",IF(OR(NOT(ISNUMBER(C149)),NOT(OR(E149="Open",E149="Fixed",E149="Closed"))),"Check inputs","OK")))))))</f>
        <v/>
      </c>
    </row>
    <row r="150" ht="22" customHeight="1" spans="1:6" x14ac:dyDescent="0.25">
      <c r="A150" s="12"/>
      <c r="B150" s="12"/>
      <c r="C150" s="12"/>
      <c r="D150" s="13"/>
      <c r="E150" s="12"/>
      <c r="F150" s="15" t="str">
        <f>IF(COUNTA($A150:$E150)=0,"",IF($A150="","Check ID",IF(SUMPRODUCT(--($A$2:$A$500=$A150))&gt;1,"Duplicate ID",IF(B150="","Check ID",IF(SUMPRODUCT(--(Scenarios!$A$2:$A$500=B150))=0,"Check ID",IF(SUMPRODUCT(--(Scenarios!$A$2:$A$500=B150))&gt;1,"Duplicate ID",IF(OR(NOT(ISNUMBER(C150)),NOT(OR(E150="Open",E150="Fixed",E150="Closed"))),"Check inputs","OK")))))))</f>
        <v/>
      </c>
    </row>
    <row r="151" ht="22" customHeight="1" spans="1:6" x14ac:dyDescent="0.25">
      <c r="A151" s="12"/>
      <c r="B151" s="12"/>
      <c r="C151" s="12"/>
      <c r="D151" s="13"/>
      <c r="E151" s="12"/>
      <c r="F151" s="15" t="str">
        <f>IF(COUNTA($A151:$E151)=0,"",IF($A151="","Check ID",IF(SUMPRODUCT(--($A$2:$A$500=$A151))&gt;1,"Duplicate ID",IF(B151="","Check ID",IF(SUMPRODUCT(--(Scenarios!$A$2:$A$500=B151))=0,"Check ID",IF(SUMPRODUCT(--(Scenarios!$A$2:$A$500=B151))&gt;1,"Duplicate ID",IF(OR(NOT(ISNUMBER(C151)),NOT(OR(E151="Open",E151="Fixed",E151="Closed"))),"Check inputs","OK")))))))</f>
        <v/>
      </c>
    </row>
    <row r="152" ht="22" customHeight="1" spans="1:6" x14ac:dyDescent="0.25">
      <c r="A152" s="12"/>
      <c r="B152" s="12"/>
      <c r="C152" s="12"/>
      <c r="D152" s="13"/>
      <c r="E152" s="12"/>
      <c r="F152" s="15" t="str">
        <f>IF(COUNTA($A152:$E152)=0,"",IF($A152="","Check ID",IF(SUMPRODUCT(--($A$2:$A$500=$A152))&gt;1,"Duplicate ID",IF(B152="","Check ID",IF(SUMPRODUCT(--(Scenarios!$A$2:$A$500=B152))=0,"Check ID",IF(SUMPRODUCT(--(Scenarios!$A$2:$A$500=B152))&gt;1,"Duplicate ID",IF(OR(NOT(ISNUMBER(C152)),NOT(OR(E152="Open",E152="Fixed",E152="Closed"))),"Check inputs","OK")))))))</f>
        <v/>
      </c>
    </row>
    <row r="153" ht="22" customHeight="1" spans="1:6" x14ac:dyDescent="0.25">
      <c r="A153" s="12"/>
      <c r="B153" s="12"/>
      <c r="C153" s="12"/>
      <c r="D153" s="13"/>
      <c r="E153" s="12"/>
      <c r="F153" s="15" t="str">
        <f>IF(COUNTA($A153:$E153)=0,"",IF($A153="","Check ID",IF(SUMPRODUCT(--($A$2:$A$500=$A153))&gt;1,"Duplicate ID",IF(B153="","Check ID",IF(SUMPRODUCT(--(Scenarios!$A$2:$A$500=B153))=0,"Check ID",IF(SUMPRODUCT(--(Scenarios!$A$2:$A$500=B153))&gt;1,"Duplicate ID",IF(OR(NOT(ISNUMBER(C153)),NOT(OR(E153="Open",E153="Fixed",E153="Closed"))),"Check inputs","OK")))))))</f>
        <v/>
      </c>
    </row>
    <row r="154" ht="22" customHeight="1" spans="1:6" x14ac:dyDescent="0.25">
      <c r="A154" s="12"/>
      <c r="B154" s="12"/>
      <c r="C154" s="12"/>
      <c r="D154" s="13"/>
      <c r="E154" s="12"/>
      <c r="F154" s="15" t="str">
        <f>IF(COUNTA($A154:$E154)=0,"",IF($A154="","Check ID",IF(SUMPRODUCT(--($A$2:$A$500=$A154))&gt;1,"Duplicate ID",IF(B154="","Check ID",IF(SUMPRODUCT(--(Scenarios!$A$2:$A$500=B154))=0,"Check ID",IF(SUMPRODUCT(--(Scenarios!$A$2:$A$500=B154))&gt;1,"Duplicate ID",IF(OR(NOT(ISNUMBER(C154)),NOT(OR(E154="Open",E154="Fixed",E154="Closed"))),"Check inputs","OK")))))))</f>
        <v/>
      </c>
    </row>
    <row r="155" ht="22" customHeight="1" spans="1:6" x14ac:dyDescent="0.25">
      <c r="A155" s="12"/>
      <c r="B155" s="12"/>
      <c r="C155" s="12"/>
      <c r="D155" s="13"/>
      <c r="E155" s="12"/>
      <c r="F155" s="15" t="str">
        <f>IF(COUNTA($A155:$E155)=0,"",IF($A155="","Check ID",IF(SUMPRODUCT(--($A$2:$A$500=$A155))&gt;1,"Duplicate ID",IF(B155="","Check ID",IF(SUMPRODUCT(--(Scenarios!$A$2:$A$500=B155))=0,"Check ID",IF(SUMPRODUCT(--(Scenarios!$A$2:$A$500=B155))&gt;1,"Duplicate ID",IF(OR(NOT(ISNUMBER(C155)),NOT(OR(E155="Open",E155="Fixed",E155="Closed"))),"Check inputs","OK")))))))</f>
        <v/>
      </c>
    </row>
    <row r="156" ht="22" customHeight="1" spans="1:6" x14ac:dyDescent="0.25">
      <c r="A156" s="12"/>
      <c r="B156" s="12"/>
      <c r="C156" s="12"/>
      <c r="D156" s="13"/>
      <c r="E156" s="12"/>
      <c r="F156" s="15" t="str">
        <f>IF(COUNTA($A156:$E156)=0,"",IF($A156="","Check ID",IF(SUMPRODUCT(--($A$2:$A$500=$A156))&gt;1,"Duplicate ID",IF(B156="","Check ID",IF(SUMPRODUCT(--(Scenarios!$A$2:$A$500=B156))=0,"Check ID",IF(SUMPRODUCT(--(Scenarios!$A$2:$A$500=B156))&gt;1,"Duplicate ID",IF(OR(NOT(ISNUMBER(C156)),NOT(OR(E156="Open",E156="Fixed",E156="Closed"))),"Check inputs","OK")))))))</f>
        <v/>
      </c>
    </row>
    <row r="157" ht="22" customHeight="1" spans="1:6" x14ac:dyDescent="0.25">
      <c r="A157" s="12"/>
      <c r="B157" s="12"/>
      <c r="C157" s="12"/>
      <c r="D157" s="13"/>
      <c r="E157" s="12"/>
      <c r="F157" s="15" t="str">
        <f>IF(COUNTA($A157:$E157)=0,"",IF($A157="","Check ID",IF(SUMPRODUCT(--($A$2:$A$500=$A157))&gt;1,"Duplicate ID",IF(B157="","Check ID",IF(SUMPRODUCT(--(Scenarios!$A$2:$A$500=B157))=0,"Check ID",IF(SUMPRODUCT(--(Scenarios!$A$2:$A$500=B157))&gt;1,"Duplicate ID",IF(OR(NOT(ISNUMBER(C157)),NOT(OR(E157="Open",E157="Fixed",E157="Closed"))),"Check inputs","OK")))))))</f>
        <v/>
      </c>
    </row>
    <row r="158" ht="22" customHeight="1" spans="1:6" x14ac:dyDescent="0.25">
      <c r="A158" s="12"/>
      <c r="B158" s="12"/>
      <c r="C158" s="12"/>
      <c r="D158" s="13"/>
      <c r="E158" s="12"/>
      <c r="F158" s="15" t="str">
        <f>IF(COUNTA($A158:$E158)=0,"",IF($A158="","Check ID",IF(SUMPRODUCT(--($A$2:$A$500=$A158))&gt;1,"Duplicate ID",IF(B158="","Check ID",IF(SUMPRODUCT(--(Scenarios!$A$2:$A$500=B158))=0,"Check ID",IF(SUMPRODUCT(--(Scenarios!$A$2:$A$500=B158))&gt;1,"Duplicate ID",IF(OR(NOT(ISNUMBER(C158)),NOT(OR(E158="Open",E158="Fixed",E158="Closed"))),"Check inputs","OK")))))))</f>
        <v/>
      </c>
    </row>
    <row r="159" ht="22" customHeight="1" spans="1:6" x14ac:dyDescent="0.25">
      <c r="A159" s="12"/>
      <c r="B159" s="12"/>
      <c r="C159" s="12"/>
      <c r="D159" s="13"/>
      <c r="E159" s="12"/>
      <c r="F159" s="15" t="str">
        <f>IF(COUNTA($A159:$E159)=0,"",IF($A159="","Check ID",IF(SUMPRODUCT(--($A$2:$A$500=$A159))&gt;1,"Duplicate ID",IF(B159="","Check ID",IF(SUMPRODUCT(--(Scenarios!$A$2:$A$500=B159))=0,"Check ID",IF(SUMPRODUCT(--(Scenarios!$A$2:$A$500=B159))&gt;1,"Duplicate ID",IF(OR(NOT(ISNUMBER(C159)),NOT(OR(E159="Open",E159="Fixed",E159="Closed"))),"Check inputs","OK")))))))</f>
        <v/>
      </c>
    </row>
    <row r="160" ht="22" customHeight="1" spans="1:6" x14ac:dyDescent="0.25">
      <c r="A160" s="12"/>
      <c r="B160" s="12"/>
      <c r="C160" s="12"/>
      <c r="D160" s="13"/>
      <c r="E160" s="12"/>
      <c r="F160" s="15" t="str">
        <f>IF(COUNTA($A160:$E160)=0,"",IF($A160="","Check ID",IF(SUMPRODUCT(--($A$2:$A$500=$A160))&gt;1,"Duplicate ID",IF(B160="","Check ID",IF(SUMPRODUCT(--(Scenarios!$A$2:$A$500=B160))=0,"Check ID",IF(SUMPRODUCT(--(Scenarios!$A$2:$A$500=B160))&gt;1,"Duplicate ID",IF(OR(NOT(ISNUMBER(C160)),NOT(OR(E160="Open",E160="Fixed",E160="Closed"))),"Check inputs","OK")))))))</f>
        <v/>
      </c>
    </row>
    <row r="161" ht="22" customHeight="1" spans="1:6" x14ac:dyDescent="0.25">
      <c r="A161" s="12"/>
      <c r="B161" s="12"/>
      <c r="C161" s="12"/>
      <c r="D161" s="13"/>
      <c r="E161" s="12"/>
      <c r="F161" s="15" t="str">
        <f>IF(COUNTA($A161:$E161)=0,"",IF($A161="","Check ID",IF(SUMPRODUCT(--($A$2:$A$500=$A161))&gt;1,"Duplicate ID",IF(B161="","Check ID",IF(SUMPRODUCT(--(Scenarios!$A$2:$A$500=B161))=0,"Check ID",IF(SUMPRODUCT(--(Scenarios!$A$2:$A$500=B161))&gt;1,"Duplicate ID",IF(OR(NOT(ISNUMBER(C161)),NOT(OR(E161="Open",E161="Fixed",E161="Closed"))),"Check inputs","OK")))))))</f>
        <v/>
      </c>
    </row>
    <row r="162" ht="22" customHeight="1" spans="1:6" x14ac:dyDescent="0.25">
      <c r="A162" s="12"/>
      <c r="B162" s="12"/>
      <c r="C162" s="12"/>
      <c r="D162" s="13"/>
      <c r="E162" s="12"/>
      <c r="F162" s="15" t="str">
        <f>IF(COUNTA($A162:$E162)=0,"",IF($A162="","Check ID",IF(SUMPRODUCT(--($A$2:$A$500=$A162))&gt;1,"Duplicate ID",IF(B162="","Check ID",IF(SUMPRODUCT(--(Scenarios!$A$2:$A$500=B162))=0,"Check ID",IF(SUMPRODUCT(--(Scenarios!$A$2:$A$500=B162))&gt;1,"Duplicate ID",IF(OR(NOT(ISNUMBER(C162)),NOT(OR(E162="Open",E162="Fixed",E162="Closed"))),"Check inputs","OK")))))))</f>
        <v/>
      </c>
    </row>
    <row r="163" ht="22" customHeight="1" spans="1:6" x14ac:dyDescent="0.25">
      <c r="A163" s="12"/>
      <c r="B163" s="12"/>
      <c r="C163" s="12"/>
      <c r="D163" s="13"/>
      <c r="E163" s="12"/>
      <c r="F163" s="15" t="str">
        <f>IF(COUNTA($A163:$E163)=0,"",IF($A163="","Check ID",IF(SUMPRODUCT(--($A$2:$A$500=$A163))&gt;1,"Duplicate ID",IF(B163="","Check ID",IF(SUMPRODUCT(--(Scenarios!$A$2:$A$500=B163))=0,"Check ID",IF(SUMPRODUCT(--(Scenarios!$A$2:$A$500=B163))&gt;1,"Duplicate ID",IF(OR(NOT(ISNUMBER(C163)),NOT(OR(E163="Open",E163="Fixed",E163="Closed"))),"Check inputs","OK")))))))</f>
        <v/>
      </c>
    </row>
    <row r="164" ht="22" customHeight="1" spans="1:6" x14ac:dyDescent="0.25">
      <c r="A164" s="12"/>
      <c r="B164" s="12"/>
      <c r="C164" s="12"/>
      <c r="D164" s="13"/>
      <c r="E164" s="12"/>
      <c r="F164" s="15" t="str">
        <f>IF(COUNTA($A164:$E164)=0,"",IF($A164="","Check ID",IF(SUMPRODUCT(--($A$2:$A$500=$A164))&gt;1,"Duplicate ID",IF(B164="","Check ID",IF(SUMPRODUCT(--(Scenarios!$A$2:$A$500=B164))=0,"Check ID",IF(SUMPRODUCT(--(Scenarios!$A$2:$A$500=B164))&gt;1,"Duplicate ID",IF(OR(NOT(ISNUMBER(C164)),NOT(OR(E164="Open",E164="Fixed",E164="Closed"))),"Check inputs","OK")))))))</f>
        <v/>
      </c>
    </row>
    <row r="165" ht="22" customHeight="1" spans="1:6" x14ac:dyDescent="0.25">
      <c r="A165" s="12"/>
      <c r="B165" s="12"/>
      <c r="C165" s="12"/>
      <c r="D165" s="13"/>
      <c r="E165" s="12"/>
      <c r="F165" s="15" t="str">
        <f>IF(COUNTA($A165:$E165)=0,"",IF($A165="","Check ID",IF(SUMPRODUCT(--($A$2:$A$500=$A165))&gt;1,"Duplicate ID",IF(B165="","Check ID",IF(SUMPRODUCT(--(Scenarios!$A$2:$A$500=B165))=0,"Check ID",IF(SUMPRODUCT(--(Scenarios!$A$2:$A$500=B165))&gt;1,"Duplicate ID",IF(OR(NOT(ISNUMBER(C165)),NOT(OR(E165="Open",E165="Fixed",E165="Closed"))),"Check inputs","OK")))))))</f>
        <v/>
      </c>
    </row>
    <row r="166" ht="22" customHeight="1" spans="1:6" x14ac:dyDescent="0.25">
      <c r="A166" s="12"/>
      <c r="B166" s="12"/>
      <c r="C166" s="12"/>
      <c r="D166" s="13"/>
      <c r="E166" s="12"/>
      <c r="F166" s="15" t="str">
        <f>IF(COUNTA($A166:$E166)=0,"",IF($A166="","Check ID",IF(SUMPRODUCT(--($A$2:$A$500=$A166))&gt;1,"Duplicate ID",IF(B166="","Check ID",IF(SUMPRODUCT(--(Scenarios!$A$2:$A$500=B166))=0,"Check ID",IF(SUMPRODUCT(--(Scenarios!$A$2:$A$500=B166))&gt;1,"Duplicate ID",IF(OR(NOT(ISNUMBER(C166)),NOT(OR(E166="Open",E166="Fixed",E166="Closed"))),"Check inputs","OK")))))))</f>
        <v/>
      </c>
    </row>
    <row r="167" ht="22" customHeight="1" spans="1:6" x14ac:dyDescent="0.25">
      <c r="A167" s="12"/>
      <c r="B167" s="12"/>
      <c r="C167" s="12"/>
      <c r="D167" s="13"/>
      <c r="E167" s="12"/>
      <c r="F167" s="15" t="str">
        <f>IF(COUNTA($A167:$E167)=0,"",IF($A167="","Check ID",IF(SUMPRODUCT(--($A$2:$A$500=$A167))&gt;1,"Duplicate ID",IF(B167="","Check ID",IF(SUMPRODUCT(--(Scenarios!$A$2:$A$500=B167))=0,"Check ID",IF(SUMPRODUCT(--(Scenarios!$A$2:$A$500=B167))&gt;1,"Duplicate ID",IF(OR(NOT(ISNUMBER(C167)),NOT(OR(E167="Open",E167="Fixed",E167="Closed"))),"Check inputs","OK")))))))</f>
        <v/>
      </c>
    </row>
    <row r="168" ht="22" customHeight="1" spans="1:6" x14ac:dyDescent="0.25">
      <c r="A168" s="12"/>
      <c r="B168" s="12"/>
      <c r="C168" s="12"/>
      <c r="D168" s="13"/>
      <c r="E168" s="12"/>
      <c r="F168" s="15" t="str">
        <f>IF(COUNTA($A168:$E168)=0,"",IF($A168="","Check ID",IF(SUMPRODUCT(--($A$2:$A$500=$A168))&gt;1,"Duplicate ID",IF(B168="","Check ID",IF(SUMPRODUCT(--(Scenarios!$A$2:$A$500=B168))=0,"Check ID",IF(SUMPRODUCT(--(Scenarios!$A$2:$A$500=B168))&gt;1,"Duplicate ID",IF(OR(NOT(ISNUMBER(C168)),NOT(OR(E168="Open",E168="Fixed",E168="Closed"))),"Check inputs","OK")))))))</f>
        <v/>
      </c>
    </row>
    <row r="169" ht="22" customHeight="1" spans="1:6" x14ac:dyDescent="0.25">
      <c r="A169" s="12"/>
      <c r="B169" s="12"/>
      <c r="C169" s="12"/>
      <c r="D169" s="13"/>
      <c r="E169" s="12"/>
      <c r="F169" s="15" t="str">
        <f>IF(COUNTA($A169:$E169)=0,"",IF($A169="","Check ID",IF(SUMPRODUCT(--($A$2:$A$500=$A169))&gt;1,"Duplicate ID",IF(B169="","Check ID",IF(SUMPRODUCT(--(Scenarios!$A$2:$A$500=B169))=0,"Check ID",IF(SUMPRODUCT(--(Scenarios!$A$2:$A$500=B169))&gt;1,"Duplicate ID",IF(OR(NOT(ISNUMBER(C169)),NOT(OR(E169="Open",E169="Fixed",E169="Closed"))),"Check inputs","OK")))))))</f>
        <v/>
      </c>
    </row>
    <row r="170" ht="22" customHeight="1" spans="1:6" x14ac:dyDescent="0.25">
      <c r="A170" s="12"/>
      <c r="B170" s="12"/>
      <c r="C170" s="12"/>
      <c r="D170" s="13"/>
      <c r="E170" s="12"/>
      <c r="F170" s="15" t="str">
        <f>IF(COUNTA($A170:$E170)=0,"",IF($A170="","Check ID",IF(SUMPRODUCT(--($A$2:$A$500=$A170))&gt;1,"Duplicate ID",IF(B170="","Check ID",IF(SUMPRODUCT(--(Scenarios!$A$2:$A$500=B170))=0,"Check ID",IF(SUMPRODUCT(--(Scenarios!$A$2:$A$500=B170))&gt;1,"Duplicate ID",IF(OR(NOT(ISNUMBER(C170)),NOT(OR(E170="Open",E170="Fixed",E170="Closed"))),"Check inputs","OK")))))))</f>
        <v/>
      </c>
    </row>
    <row r="171" ht="22" customHeight="1" spans="1:6" x14ac:dyDescent="0.25">
      <c r="A171" s="12"/>
      <c r="B171" s="12"/>
      <c r="C171" s="12"/>
      <c r="D171" s="13"/>
      <c r="E171" s="12"/>
      <c r="F171" s="15" t="str">
        <f>IF(COUNTA($A171:$E171)=0,"",IF($A171="","Check ID",IF(SUMPRODUCT(--($A$2:$A$500=$A171))&gt;1,"Duplicate ID",IF(B171="","Check ID",IF(SUMPRODUCT(--(Scenarios!$A$2:$A$500=B171))=0,"Check ID",IF(SUMPRODUCT(--(Scenarios!$A$2:$A$500=B171))&gt;1,"Duplicate ID",IF(OR(NOT(ISNUMBER(C171)),NOT(OR(E171="Open",E171="Fixed",E171="Closed"))),"Check inputs","OK")))))))</f>
        <v/>
      </c>
    </row>
    <row r="172" ht="22" customHeight="1" spans="1:6" x14ac:dyDescent="0.25">
      <c r="A172" s="12"/>
      <c r="B172" s="12"/>
      <c r="C172" s="12"/>
      <c r="D172" s="13"/>
      <c r="E172" s="12"/>
      <c r="F172" s="15" t="str">
        <f>IF(COUNTA($A172:$E172)=0,"",IF($A172="","Check ID",IF(SUMPRODUCT(--($A$2:$A$500=$A172))&gt;1,"Duplicate ID",IF(B172="","Check ID",IF(SUMPRODUCT(--(Scenarios!$A$2:$A$500=B172))=0,"Check ID",IF(SUMPRODUCT(--(Scenarios!$A$2:$A$500=B172))&gt;1,"Duplicate ID",IF(OR(NOT(ISNUMBER(C172)),NOT(OR(E172="Open",E172="Fixed",E172="Closed"))),"Check inputs","OK")))))))</f>
        <v/>
      </c>
    </row>
    <row r="173" ht="22" customHeight="1" spans="1:6" x14ac:dyDescent="0.25">
      <c r="A173" s="12"/>
      <c r="B173" s="12"/>
      <c r="C173" s="12"/>
      <c r="D173" s="13"/>
      <c r="E173" s="12"/>
      <c r="F173" s="15" t="str">
        <f>IF(COUNTA($A173:$E173)=0,"",IF($A173="","Check ID",IF(SUMPRODUCT(--($A$2:$A$500=$A173))&gt;1,"Duplicate ID",IF(B173="","Check ID",IF(SUMPRODUCT(--(Scenarios!$A$2:$A$500=B173))=0,"Check ID",IF(SUMPRODUCT(--(Scenarios!$A$2:$A$500=B173))&gt;1,"Duplicate ID",IF(OR(NOT(ISNUMBER(C173)),NOT(OR(E173="Open",E173="Fixed",E173="Closed"))),"Check inputs","OK")))))))</f>
        <v/>
      </c>
    </row>
    <row r="174" ht="22" customHeight="1" spans="1:6" x14ac:dyDescent="0.25">
      <c r="A174" s="12"/>
      <c r="B174" s="12"/>
      <c r="C174" s="12"/>
      <c r="D174" s="13"/>
      <c r="E174" s="12"/>
      <c r="F174" s="15" t="str">
        <f>IF(COUNTA($A174:$E174)=0,"",IF($A174="","Check ID",IF(SUMPRODUCT(--($A$2:$A$500=$A174))&gt;1,"Duplicate ID",IF(B174="","Check ID",IF(SUMPRODUCT(--(Scenarios!$A$2:$A$500=B174))=0,"Check ID",IF(SUMPRODUCT(--(Scenarios!$A$2:$A$500=B174))&gt;1,"Duplicate ID",IF(OR(NOT(ISNUMBER(C174)),NOT(OR(E174="Open",E174="Fixed",E174="Closed"))),"Check inputs","OK")))))))</f>
        <v/>
      </c>
    </row>
    <row r="175" ht="22" customHeight="1" spans="1:6" x14ac:dyDescent="0.25">
      <c r="A175" s="12"/>
      <c r="B175" s="12"/>
      <c r="C175" s="12"/>
      <c r="D175" s="13"/>
      <c r="E175" s="12"/>
      <c r="F175" s="15" t="str">
        <f>IF(COUNTA($A175:$E175)=0,"",IF($A175="","Check ID",IF(SUMPRODUCT(--($A$2:$A$500=$A175))&gt;1,"Duplicate ID",IF(B175="","Check ID",IF(SUMPRODUCT(--(Scenarios!$A$2:$A$500=B175))=0,"Check ID",IF(SUMPRODUCT(--(Scenarios!$A$2:$A$500=B175))&gt;1,"Duplicate ID",IF(OR(NOT(ISNUMBER(C175)),NOT(OR(E175="Open",E175="Fixed",E175="Closed"))),"Check inputs","OK")))))))</f>
        <v/>
      </c>
    </row>
    <row r="176" ht="22" customHeight="1" spans="1:6" x14ac:dyDescent="0.25">
      <c r="A176" s="12"/>
      <c r="B176" s="12"/>
      <c r="C176" s="12"/>
      <c r="D176" s="13"/>
      <c r="E176" s="12"/>
      <c r="F176" s="15" t="str">
        <f>IF(COUNTA($A176:$E176)=0,"",IF($A176="","Check ID",IF(SUMPRODUCT(--($A$2:$A$500=$A176))&gt;1,"Duplicate ID",IF(B176="","Check ID",IF(SUMPRODUCT(--(Scenarios!$A$2:$A$500=B176))=0,"Check ID",IF(SUMPRODUCT(--(Scenarios!$A$2:$A$500=B176))&gt;1,"Duplicate ID",IF(OR(NOT(ISNUMBER(C176)),NOT(OR(E176="Open",E176="Fixed",E176="Closed"))),"Check inputs","OK")))))))</f>
        <v/>
      </c>
    </row>
    <row r="177" ht="22" customHeight="1" spans="1:6" x14ac:dyDescent="0.25">
      <c r="A177" s="12"/>
      <c r="B177" s="12"/>
      <c r="C177" s="12"/>
      <c r="D177" s="13"/>
      <c r="E177" s="12"/>
      <c r="F177" s="15" t="str">
        <f>IF(COUNTA($A177:$E177)=0,"",IF($A177="","Check ID",IF(SUMPRODUCT(--($A$2:$A$500=$A177))&gt;1,"Duplicate ID",IF(B177="","Check ID",IF(SUMPRODUCT(--(Scenarios!$A$2:$A$500=B177))=0,"Check ID",IF(SUMPRODUCT(--(Scenarios!$A$2:$A$500=B177))&gt;1,"Duplicate ID",IF(OR(NOT(ISNUMBER(C177)),NOT(OR(E177="Open",E177="Fixed",E177="Closed"))),"Check inputs","OK")))))))</f>
        <v/>
      </c>
    </row>
    <row r="178" ht="22" customHeight="1" spans="1:6" x14ac:dyDescent="0.25">
      <c r="A178" s="12"/>
      <c r="B178" s="12"/>
      <c r="C178" s="12"/>
      <c r="D178" s="13"/>
      <c r="E178" s="12"/>
      <c r="F178" s="15" t="str">
        <f>IF(COUNTA($A178:$E178)=0,"",IF($A178="","Check ID",IF(SUMPRODUCT(--($A$2:$A$500=$A178))&gt;1,"Duplicate ID",IF(B178="","Check ID",IF(SUMPRODUCT(--(Scenarios!$A$2:$A$500=B178))=0,"Check ID",IF(SUMPRODUCT(--(Scenarios!$A$2:$A$500=B178))&gt;1,"Duplicate ID",IF(OR(NOT(ISNUMBER(C178)),NOT(OR(E178="Open",E178="Fixed",E178="Closed"))),"Check inputs","OK")))))))</f>
        <v/>
      </c>
    </row>
    <row r="179" ht="22" customHeight="1" spans="1:6" x14ac:dyDescent="0.25">
      <c r="A179" s="12"/>
      <c r="B179" s="12"/>
      <c r="C179" s="12"/>
      <c r="D179" s="13"/>
      <c r="E179" s="12"/>
      <c r="F179" s="15" t="str">
        <f>IF(COUNTA($A179:$E179)=0,"",IF($A179="","Check ID",IF(SUMPRODUCT(--($A$2:$A$500=$A179))&gt;1,"Duplicate ID",IF(B179="","Check ID",IF(SUMPRODUCT(--(Scenarios!$A$2:$A$500=B179))=0,"Check ID",IF(SUMPRODUCT(--(Scenarios!$A$2:$A$500=B179))&gt;1,"Duplicate ID",IF(OR(NOT(ISNUMBER(C179)),NOT(OR(E179="Open",E179="Fixed",E179="Closed"))),"Check inputs","OK")))))))</f>
        <v/>
      </c>
    </row>
    <row r="180" ht="22" customHeight="1" spans="1:6" x14ac:dyDescent="0.25">
      <c r="A180" s="12"/>
      <c r="B180" s="12"/>
      <c r="C180" s="12"/>
      <c r="D180" s="13"/>
      <c r="E180" s="12"/>
      <c r="F180" s="15" t="str">
        <f>IF(COUNTA($A180:$E180)=0,"",IF($A180="","Check ID",IF(SUMPRODUCT(--($A$2:$A$500=$A180))&gt;1,"Duplicate ID",IF(B180="","Check ID",IF(SUMPRODUCT(--(Scenarios!$A$2:$A$500=B180))=0,"Check ID",IF(SUMPRODUCT(--(Scenarios!$A$2:$A$500=B180))&gt;1,"Duplicate ID",IF(OR(NOT(ISNUMBER(C180)),NOT(OR(E180="Open",E180="Fixed",E180="Closed"))),"Check inputs","OK")))))))</f>
        <v/>
      </c>
    </row>
    <row r="181" ht="22" customHeight="1" spans="1:6" x14ac:dyDescent="0.25">
      <c r="A181" s="12"/>
      <c r="B181" s="12"/>
      <c r="C181" s="12"/>
      <c r="D181" s="13"/>
      <c r="E181" s="12"/>
      <c r="F181" s="15" t="str">
        <f>IF(COUNTA($A181:$E181)=0,"",IF($A181="","Check ID",IF(SUMPRODUCT(--($A$2:$A$500=$A181))&gt;1,"Duplicate ID",IF(B181="","Check ID",IF(SUMPRODUCT(--(Scenarios!$A$2:$A$500=B181))=0,"Check ID",IF(SUMPRODUCT(--(Scenarios!$A$2:$A$500=B181))&gt;1,"Duplicate ID",IF(OR(NOT(ISNUMBER(C181)),NOT(OR(E181="Open",E181="Fixed",E181="Closed"))),"Check inputs","OK")))))))</f>
        <v/>
      </c>
    </row>
    <row r="182" ht="22" customHeight="1" spans="1:6" x14ac:dyDescent="0.25">
      <c r="A182" s="12"/>
      <c r="B182" s="12"/>
      <c r="C182" s="12"/>
      <c r="D182" s="13"/>
      <c r="E182" s="12"/>
      <c r="F182" s="15" t="str">
        <f>IF(COUNTA($A182:$E182)=0,"",IF($A182="","Check ID",IF(SUMPRODUCT(--($A$2:$A$500=$A182))&gt;1,"Duplicate ID",IF(B182="","Check ID",IF(SUMPRODUCT(--(Scenarios!$A$2:$A$500=B182))=0,"Check ID",IF(SUMPRODUCT(--(Scenarios!$A$2:$A$500=B182))&gt;1,"Duplicate ID",IF(OR(NOT(ISNUMBER(C182)),NOT(OR(E182="Open",E182="Fixed",E182="Closed"))),"Check inputs","OK")))))))</f>
        <v/>
      </c>
    </row>
    <row r="183" ht="22" customHeight="1" spans="1:6" x14ac:dyDescent="0.25">
      <c r="A183" s="12"/>
      <c r="B183" s="12"/>
      <c r="C183" s="12"/>
      <c r="D183" s="13"/>
      <c r="E183" s="12"/>
      <c r="F183" s="15" t="str">
        <f>IF(COUNTA($A183:$E183)=0,"",IF($A183="","Check ID",IF(SUMPRODUCT(--($A$2:$A$500=$A183))&gt;1,"Duplicate ID",IF(B183="","Check ID",IF(SUMPRODUCT(--(Scenarios!$A$2:$A$500=B183))=0,"Check ID",IF(SUMPRODUCT(--(Scenarios!$A$2:$A$500=B183))&gt;1,"Duplicate ID",IF(OR(NOT(ISNUMBER(C183)),NOT(OR(E183="Open",E183="Fixed",E183="Closed"))),"Check inputs","OK")))))))</f>
        <v/>
      </c>
    </row>
    <row r="184" ht="22" customHeight="1" spans="1:6" x14ac:dyDescent="0.25">
      <c r="A184" s="12"/>
      <c r="B184" s="12"/>
      <c r="C184" s="12"/>
      <c r="D184" s="13"/>
      <c r="E184" s="12"/>
      <c r="F184" s="15" t="str">
        <f>IF(COUNTA($A184:$E184)=0,"",IF($A184="","Check ID",IF(SUMPRODUCT(--($A$2:$A$500=$A184))&gt;1,"Duplicate ID",IF(B184="","Check ID",IF(SUMPRODUCT(--(Scenarios!$A$2:$A$500=B184))=0,"Check ID",IF(SUMPRODUCT(--(Scenarios!$A$2:$A$500=B184))&gt;1,"Duplicate ID",IF(OR(NOT(ISNUMBER(C184)),NOT(OR(E184="Open",E184="Fixed",E184="Closed"))),"Check inputs","OK")))))))</f>
        <v/>
      </c>
    </row>
    <row r="185" ht="22" customHeight="1" spans="1:6" x14ac:dyDescent="0.25">
      <c r="A185" s="12"/>
      <c r="B185" s="12"/>
      <c r="C185" s="12"/>
      <c r="D185" s="13"/>
      <c r="E185" s="12"/>
      <c r="F185" s="15" t="str">
        <f>IF(COUNTA($A185:$E185)=0,"",IF($A185="","Check ID",IF(SUMPRODUCT(--($A$2:$A$500=$A185))&gt;1,"Duplicate ID",IF(B185="","Check ID",IF(SUMPRODUCT(--(Scenarios!$A$2:$A$500=B185))=0,"Check ID",IF(SUMPRODUCT(--(Scenarios!$A$2:$A$500=B185))&gt;1,"Duplicate ID",IF(OR(NOT(ISNUMBER(C185)),NOT(OR(E185="Open",E185="Fixed",E185="Closed"))),"Check inputs","OK")))))))</f>
        <v/>
      </c>
    </row>
    <row r="186" ht="22" customHeight="1" spans="1:6" x14ac:dyDescent="0.25">
      <c r="A186" s="12"/>
      <c r="B186" s="12"/>
      <c r="C186" s="12"/>
      <c r="D186" s="13"/>
      <c r="E186" s="12"/>
      <c r="F186" s="15" t="str">
        <f>IF(COUNTA($A186:$E186)=0,"",IF($A186="","Check ID",IF(SUMPRODUCT(--($A$2:$A$500=$A186))&gt;1,"Duplicate ID",IF(B186="","Check ID",IF(SUMPRODUCT(--(Scenarios!$A$2:$A$500=B186))=0,"Check ID",IF(SUMPRODUCT(--(Scenarios!$A$2:$A$500=B186))&gt;1,"Duplicate ID",IF(OR(NOT(ISNUMBER(C186)),NOT(OR(E186="Open",E186="Fixed",E186="Closed"))),"Check inputs","OK")))))))</f>
        <v/>
      </c>
    </row>
    <row r="187" ht="22" customHeight="1" spans="1:6" x14ac:dyDescent="0.25">
      <c r="A187" s="12"/>
      <c r="B187" s="12"/>
      <c r="C187" s="12"/>
      <c r="D187" s="13"/>
      <c r="E187" s="12"/>
      <c r="F187" s="15" t="str">
        <f>IF(COUNTA($A187:$E187)=0,"",IF($A187="","Check ID",IF(SUMPRODUCT(--($A$2:$A$500=$A187))&gt;1,"Duplicate ID",IF(B187="","Check ID",IF(SUMPRODUCT(--(Scenarios!$A$2:$A$500=B187))=0,"Check ID",IF(SUMPRODUCT(--(Scenarios!$A$2:$A$500=B187))&gt;1,"Duplicate ID",IF(OR(NOT(ISNUMBER(C187)),NOT(OR(E187="Open",E187="Fixed",E187="Closed"))),"Check inputs","OK")))))))</f>
        <v/>
      </c>
    </row>
    <row r="188" ht="22" customHeight="1" spans="1:6" x14ac:dyDescent="0.25">
      <c r="A188" s="12"/>
      <c r="B188" s="12"/>
      <c r="C188" s="12"/>
      <c r="D188" s="13"/>
      <c r="E188" s="12"/>
      <c r="F188" s="15" t="str">
        <f>IF(COUNTA($A188:$E188)=0,"",IF($A188="","Check ID",IF(SUMPRODUCT(--($A$2:$A$500=$A188))&gt;1,"Duplicate ID",IF(B188="","Check ID",IF(SUMPRODUCT(--(Scenarios!$A$2:$A$500=B188))=0,"Check ID",IF(SUMPRODUCT(--(Scenarios!$A$2:$A$500=B188))&gt;1,"Duplicate ID",IF(OR(NOT(ISNUMBER(C188)),NOT(OR(E188="Open",E188="Fixed",E188="Closed"))),"Check inputs","OK")))))))</f>
        <v/>
      </c>
    </row>
    <row r="189" ht="22" customHeight="1" spans="1:6" x14ac:dyDescent="0.25">
      <c r="A189" s="12"/>
      <c r="B189" s="12"/>
      <c r="C189" s="12"/>
      <c r="D189" s="13"/>
      <c r="E189" s="12"/>
      <c r="F189" s="15" t="str">
        <f>IF(COUNTA($A189:$E189)=0,"",IF($A189="","Check ID",IF(SUMPRODUCT(--($A$2:$A$500=$A189))&gt;1,"Duplicate ID",IF(B189="","Check ID",IF(SUMPRODUCT(--(Scenarios!$A$2:$A$500=B189))=0,"Check ID",IF(SUMPRODUCT(--(Scenarios!$A$2:$A$500=B189))&gt;1,"Duplicate ID",IF(OR(NOT(ISNUMBER(C189)),NOT(OR(E189="Open",E189="Fixed",E189="Closed"))),"Check inputs","OK")))))))</f>
        <v/>
      </c>
    </row>
    <row r="190" ht="22" customHeight="1" spans="1:6" x14ac:dyDescent="0.25">
      <c r="A190" s="12"/>
      <c r="B190" s="12"/>
      <c r="C190" s="12"/>
      <c r="D190" s="13"/>
      <c r="E190" s="12"/>
      <c r="F190" s="15" t="str">
        <f>IF(COUNTA($A190:$E190)=0,"",IF($A190="","Check ID",IF(SUMPRODUCT(--($A$2:$A$500=$A190))&gt;1,"Duplicate ID",IF(B190="","Check ID",IF(SUMPRODUCT(--(Scenarios!$A$2:$A$500=B190))=0,"Check ID",IF(SUMPRODUCT(--(Scenarios!$A$2:$A$500=B190))&gt;1,"Duplicate ID",IF(OR(NOT(ISNUMBER(C190)),NOT(OR(E190="Open",E190="Fixed",E190="Closed"))),"Check inputs","OK")))))))</f>
        <v/>
      </c>
    </row>
    <row r="191" ht="22" customHeight="1" spans="1:6" x14ac:dyDescent="0.25">
      <c r="A191" s="12"/>
      <c r="B191" s="12"/>
      <c r="C191" s="12"/>
      <c r="D191" s="13"/>
      <c r="E191" s="12"/>
      <c r="F191" s="15" t="str">
        <f>IF(COUNTA($A191:$E191)=0,"",IF($A191="","Check ID",IF(SUMPRODUCT(--($A$2:$A$500=$A191))&gt;1,"Duplicate ID",IF(B191="","Check ID",IF(SUMPRODUCT(--(Scenarios!$A$2:$A$500=B191))=0,"Check ID",IF(SUMPRODUCT(--(Scenarios!$A$2:$A$500=B191))&gt;1,"Duplicate ID",IF(OR(NOT(ISNUMBER(C191)),NOT(OR(E191="Open",E191="Fixed",E191="Closed"))),"Check inputs","OK")))))))</f>
        <v/>
      </c>
    </row>
    <row r="192" ht="22" customHeight="1" spans="1:6" x14ac:dyDescent="0.25">
      <c r="A192" s="12"/>
      <c r="B192" s="12"/>
      <c r="C192" s="12"/>
      <c r="D192" s="13"/>
      <c r="E192" s="12"/>
      <c r="F192" s="15" t="str">
        <f>IF(COUNTA($A192:$E192)=0,"",IF($A192="","Check ID",IF(SUMPRODUCT(--($A$2:$A$500=$A192))&gt;1,"Duplicate ID",IF(B192="","Check ID",IF(SUMPRODUCT(--(Scenarios!$A$2:$A$500=B192))=0,"Check ID",IF(SUMPRODUCT(--(Scenarios!$A$2:$A$500=B192))&gt;1,"Duplicate ID",IF(OR(NOT(ISNUMBER(C192)),NOT(OR(E192="Open",E192="Fixed",E192="Closed"))),"Check inputs","OK")))))))</f>
        <v/>
      </c>
    </row>
    <row r="193" ht="22" customHeight="1" spans="1:6" x14ac:dyDescent="0.25">
      <c r="A193" s="12"/>
      <c r="B193" s="12"/>
      <c r="C193" s="12"/>
      <c r="D193" s="13"/>
      <c r="E193" s="12"/>
      <c r="F193" s="15" t="str">
        <f>IF(COUNTA($A193:$E193)=0,"",IF($A193="","Check ID",IF(SUMPRODUCT(--($A$2:$A$500=$A193))&gt;1,"Duplicate ID",IF(B193="","Check ID",IF(SUMPRODUCT(--(Scenarios!$A$2:$A$500=B193))=0,"Check ID",IF(SUMPRODUCT(--(Scenarios!$A$2:$A$500=B193))&gt;1,"Duplicate ID",IF(OR(NOT(ISNUMBER(C193)),NOT(OR(E193="Open",E193="Fixed",E193="Closed"))),"Check inputs","OK")))))))</f>
        <v/>
      </c>
    </row>
    <row r="194" ht="22" customHeight="1" spans="1:6" x14ac:dyDescent="0.25">
      <c r="A194" s="12"/>
      <c r="B194" s="12"/>
      <c r="C194" s="12"/>
      <c r="D194" s="13"/>
      <c r="E194" s="12"/>
      <c r="F194" s="15" t="str">
        <f>IF(COUNTA($A194:$E194)=0,"",IF($A194="","Check ID",IF(SUMPRODUCT(--($A$2:$A$500=$A194))&gt;1,"Duplicate ID",IF(B194="","Check ID",IF(SUMPRODUCT(--(Scenarios!$A$2:$A$500=B194))=0,"Check ID",IF(SUMPRODUCT(--(Scenarios!$A$2:$A$500=B194))&gt;1,"Duplicate ID",IF(OR(NOT(ISNUMBER(C194)),NOT(OR(E194="Open",E194="Fixed",E194="Closed"))),"Check inputs","OK")))))))</f>
        <v/>
      </c>
    </row>
    <row r="195" ht="22" customHeight="1" spans="1:6" x14ac:dyDescent="0.25">
      <c r="A195" s="12"/>
      <c r="B195" s="12"/>
      <c r="C195" s="12"/>
      <c r="D195" s="13"/>
      <c r="E195" s="12"/>
      <c r="F195" s="15" t="str">
        <f>IF(COUNTA($A195:$E195)=0,"",IF($A195="","Check ID",IF(SUMPRODUCT(--($A$2:$A$500=$A195))&gt;1,"Duplicate ID",IF(B195="","Check ID",IF(SUMPRODUCT(--(Scenarios!$A$2:$A$500=B195))=0,"Check ID",IF(SUMPRODUCT(--(Scenarios!$A$2:$A$500=B195))&gt;1,"Duplicate ID",IF(OR(NOT(ISNUMBER(C195)),NOT(OR(E195="Open",E195="Fixed",E195="Closed"))),"Check inputs","OK")))))))</f>
        <v/>
      </c>
    </row>
    <row r="196" ht="22" customHeight="1" spans="1:6" x14ac:dyDescent="0.25">
      <c r="A196" s="12"/>
      <c r="B196" s="12"/>
      <c r="C196" s="12"/>
      <c r="D196" s="13"/>
      <c r="E196" s="12"/>
      <c r="F196" s="15" t="str">
        <f>IF(COUNTA($A196:$E196)=0,"",IF($A196="","Check ID",IF(SUMPRODUCT(--($A$2:$A$500=$A196))&gt;1,"Duplicate ID",IF(B196="","Check ID",IF(SUMPRODUCT(--(Scenarios!$A$2:$A$500=B196))=0,"Check ID",IF(SUMPRODUCT(--(Scenarios!$A$2:$A$500=B196))&gt;1,"Duplicate ID",IF(OR(NOT(ISNUMBER(C196)),NOT(OR(E196="Open",E196="Fixed",E196="Closed"))),"Check inputs","OK")))))))</f>
        <v/>
      </c>
    </row>
    <row r="197" ht="22" customHeight="1" spans="1:6" x14ac:dyDescent="0.25">
      <c r="A197" s="12"/>
      <c r="B197" s="12"/>
      <c r="C197" s="12"/>
      <c r="D197" s="13"/>
      <c r="E197" s="12"/>
      <c r="F197" s="15" t="str">
        <f>IF(COUNTA($A197:$E197)=0,"",IF($A197="","Check ID",IF(SUMPRODUCT(--($A$2:$A$500=$A197))&gt;1,"Duplicate ID",IF(B197="","Check ID",IF(SUMPRODUCT(--(Scenarios!$A$2:$A$500=B197))=0,"Check ID",IF(SUMPRODUCT(--(Scenarios!$A$2:$A$500=B197))&gt;1,"Duplicate ID",IF(OR(NOT(ISNUMBER(C197)),NOT(OR(E197="Open",E197="Fixed",E197="Closed"))),"Check inputs","OK")))))))</f>
        <v/>
      </c>
    </row>
    <row r="198" ht="22" customHeight="1" spans="1:6" x14ac:dyDescent="0.25">
      <c r="A198" s="12"/>
      <c r="B198" s="12"/>
      <c r="C198" s="12"/>
      <c r="D198" s="13"/>
      <c r="E198" s="12"/>
      <c r="F198" s="15" t="str">
        <f>IF(COUNTA($A198:$E198)=0,"",IF($A198="","Check ID",IF(SUMPRODUCT(--($A$2:$A$500=$A198))&gt;1,"Duplicate ID",IF(B198="","Check ID",IF(SUMPRODUCT(--(Scenarios!$A$2:$A$500=B198))=0,"Check ID",IF(SUMPRODUCT(--(Scenarios!$A$2:$A$500=B198))&gt;1,"Duplicate ID",IF(OR(NOT(ISNUMBER(C198)),NOT(OR(E198="Open",E198="Fixed",E198="Closed"))),"Check inputs","OK")))))))</f>
        <v/>
      </c>
    </row>
    <row r="199" ht="22" customHeight="1" spans="1:6" x14ac:dyDescent="0.25">
      <c r="A199" s="12"/>
      <c r="B199" s="12"/>
      <c r="C199" s="12"/>
      <c r="D199" s="13"/>
      <c r="E199" s="12"/>
      <c r="F199" s="15" t="str">
        <f>IF(COUNTA($A199:$E199)=0,"",IF($A199="","Check ID",IF(SUMPRODUCT(--($A$2:$A$500=$A199))&gt;1,"Duplicate ID",IF(B199="","Check ID",IF(SUMPRODUCT(--(Scenarios!$A$2:$A$500=B199))=0,"Check ID",IF(SUMPRODUCT(--(Scenarios!$A$2:$A$500=B199))&gt;1,"Duplicate ID",IF(OR(NOT(ISNUMBER(C199)),NOT(OR(E199="Open",E199="Fixed",E199="Closed"))),"Check inputs","OK")))))))</f>
        <v/>
      </c>
    </row>
    <row r="200" ht="22" customHeight="1" spans="1:6" x14ac:dyDescent="0.25">
      <c r="A200" s="12"/>
      <c r="B200" s="12"/>
      <c r="C200" s="12"/>
      <c r="D200" s="13"/>
      <c r="E200" s="12"/>
      <c r="F200" s="15" t="str">
        <f>IF(COUNTA($A200:$E200)=0,"",IF($A200="","Check ID",IF(SUMPRODUCT(--($A$2:$A$500=$A200))&gt;1,"Duplicate ID",IF(B200="","Check ID",IF(SUMPRODUCT(--(Scenarios!$A$2:$A$500=B200))=0,"Check ID",IF(SUMPRODUCT(--(Scenarios!$A$2:$A$500=B200))&gt;1,"Duplicate ID",IF(OR(NOT(ISNUMBER(C200)),NOT(OR(E200="Open",E200="Fixed",E200="Closed"))),"Check inputs","OK")))))))</f>
        <v/>
      </c>
    </row>
    <row r="201" ht="22" customHeight="1" spans="1:6" x14ac:dyDescent="0.25">
      <c r="A201" s="12"/>
      <c r="B201" s="12"/>
      <c r="C201" s="12"/>
      <c r="D201" s="13"/>
      <c r="E201" s="12"/>
      <c r="F201" s="15" t="str">
        <f>IF(COUNTA($A201:$E201)=0,"",IF($A201="","Check ID",IF(SUMPRODUCT(--($A$2:$A$500=$A201))&gt;1,"Duplicate ID",IF(B201="","Check ID",IF(SUMPRODUCT(--(Scenarios!$A$2:$A$500=B201))=0,"Check ID",IF(SUMPRODUCT(--(Scenarios!$A$2:$A$500=B201))&gt;1,"Duplicate ID",IF(OR(NOT(ISNUMBER(C201)),NOT(OR(E201="Open",E201="Fixed",E201="Closed"))),"Check inputs","OK")))))))</f>
        <v/>
      </c>
    </row>
    <row r="202" ht="22" customHeight="1" spans="1:6" x14ac:dyDescent="0.25">
      <c r="A202" s="12"/>
      <c r="B202" s="12"/>
      <c r="C202" s="12"/>
      <c r="D202" s="13"/>
      <c r="E202" s="12"/>
      <c r="F202" s="15" t="str">
        <f>IF(COUNTA($A202:$E202)=0,"",IF($A202="","Check ID",IF(SUMPRODUCT(--($A$2:$A$500=$A202))&gt;1,"Duplicate ID",IF(B202="","Check ID",IF(SUMPRODUCT(--(Scenarios!$A$2:$A$500=B202))=0,"Check ID",IF(SUMPRODUCT(--(Scenarios!$A$2:$A$500=B202))&gt;1,"Duplicate ID",IF(OR(NOT(ISNUMBER(C202)),NOT(OR(E202="Open",E202="Fixed",E202="Closed"))),"Check inputs","OK")))))))</f>
        <v/>
      </c>
    </row>
    <row r="203" ht="22" customHeight="1" spans="1:6" x14ac:dyDescent="0.25">
      <c r="A203" s="12"/>
      <c r="B203" s="12"/>
      <c r="C203" s="12"/>
      <c r="D203" s="13"/>
      <c r="E203" s="12"/>
      <c r="F203" s="15" t="str">
        <f>IF(COUNTA($A203:$E203)=0,"",IF($A203="","Check ID",IF(SUMPRODUCT(--($A$2:$A$500=$A203))&gt;1,"Duplicate ID",IF(B203="","Check ID",IF(SUMPRODUCT(--(Scenarios!$A$2:$A$500=B203))=0,"Check ID",IF(SUMPRODUCT(--(Scenarios!$A$2:$A$500=B203))&gt;1,"Duplicate ID",IF(OR(NOT(ISNUMBER(C203)),NOT(OR(E203="Open",E203="Fixed",E203="Closed"))),"Check inputs","OK")))))))</f>
        <v/>
      </c>
    </row>
    <row r="204" ht="22" customHeight="1" spans="1:6" x14ac:dyDescent="0.25">
      <c r="A204" s="12"/>
      <c r="B204" s="12"/>
      <c r="C204" s="12"/>
      <c r="D204" s="13"/>
      <c r="E204" s="12"/>
      <c r="F204" s="15" t="str">
        <f>IF(COUNTA($A204:$E204)=0,"",IF($A204="","Check ID",IF(SUMPRODUCT(--($A$2:$A$500=$A204))&gt;1,"Duplicate ID",IF(B204="","Check ID",IF(SUMPRODUCT(--(Scenarios!$A$2:$A$500=B204))=0,"Check ID",IF(SUMPRODUCT(--(Scenarios!$A$2:$A$500=B204))&gt;1,"Duplicate ID",IF(OR(NOT(ISNUMBER(C204)),NOT(OR(E204="Open",E204="Fixed",E204="Closed"))),"Check inputs","OK")))))))</f>
        <v/>
      </c>
    </row>
    <row r="205" ht="22" customHeight="1" spans="1:6" x14ac:dyDescent="0.25">
      <c r="A205" s="12"/>
      <c r="B205" s="12"/>
      <c r="C205" s="12"/>
      <c r="D205" s="13"/>
      <c r="E205" s="12"/>
      <c r="F205" s="15" t="str">
        <f>IF(COUNTA($A205:$E205)=0,"",IF($A205="","Check ID",IF(SUMPRODUCT(--($A$2:$A$500=$A205))&gt;1,"Duplicate ID",IF(B205="","Check ID",IF(SUMPRODUCT(--(Scenarios!$A$2:$A$500=B205))=0,"Check ID",IF(SUMPRODUCT(--(Scenarios!$A$2:$A$500=B205))&gt;1,"Duplicate ID",IF(OR(NOT(ISNUMBER(C205)),NOT(OR(E205="Open",E205="Fixed",E205="Closed"))),"Check inputs","OK")))))))</f>
        <v/>
      </c>
    </row>
    <row r="206" ht="22" customHeight="1" spans="1:6" x14ac:dyDescent="0.25">
      <c r="A206" s="12"/>
      <c r="B206" s="12"/>
      <c r="C206" s="12"/>
      <c r="D206" s="13"/>
      <c r="E206" s="12"/>
      <c r="F206" s="15" t="str">
        <f>IF(COUNTA($A206:$E206)=0,"",IF($A206="","Check ID",IF(SUMPRODUCT(--($A$2:$A$500=$A206))&gt;1,"Duplicate ID",IF(B206="","Check ID",IF(SUMPRODUCT(--(Scenarios!$A$2:$A$500=B206))=0,"Check ID",IF(SUMPRODUCT(--(Scenarios!$A$2:$A$500=B206))&gt;1,"Duplicate ID",IF(OR(NOT(ISNUMBER(C206)),NOT(OR(E206="Open",E206="Fixed",E206="Closed"))),"Check inputs","OK")))))))</f>
        <v/>
      </c>
    </row>
    <row r="207" ht="22" customHeight="1" spans="1:6" x14ac:dyDescent="0.25">
      <c r="A207" s="12"/>
      <c r="B207" s="12"/>
      <c r="C207" s="12"/>
      <c r="D207" s="13"/>
      <c r="E207" s="12"/>
      <c r="F207" s="15" t="str">
        <f>IF(COUNTA($A207:$E207)=0,"",IF($A207="","Check ID",IF(SUMPRODUCT(--($A$2:$A$500=$A207))&gt;1,"Duplicate ID",IF(B207="","Check ID",IF(SUMPRODUCT(--(Scenarios!$A$2:$A$500=B207))=0,"Check ID",IF(SUMPRODUCT(--(Scenarios!$A$2:$A$500=B207))&gt;1,"Duplicate ID",IF(OR(NOT(ISNUMBER(C207)),NOT(OR(E207="Open",E207="Fixed",E207="Closed"))),"Check inputs","OK")))))))</f>
        <v/>
      </c>
    </row>
    <row r="208" ht="22" customHeight="1" spans="1:6" x14ac:dyDescent="0.25">
      <c r="A208" s="12"/>
      <c r="B208" s="12"/>
      <c r="C208" s="12"/>
      <c r="D208" s="13"/>
      <c r="E208" s="12"/>
      <c r="F208" s="15" t="str">
        <f>IF(COUNTA($A208:$E208)=0,"",IF($A208="","Check ID",IF(SUMPRODUCT(--($A$2:$A$500=$A208))&gt;1,"Duplicate ID",IF(B208="","Check ID",IF(SUMPRODUCT(--(Scenarios!$A$2:$A$500=B208))=0,"Check ID",IF(SUMPRODUCT(--(Scenarios!$A$2:$A$500=B208))&gt;1,"Duplicate ID",IF(OR(NOT(ISNUMBER(C208)),NOT(OR(E208="Open",E208="Fixed",E208="Closed"))),"Check inputs","OK")))))))</f>
        <v/>
      </c>
    </row>
    <row r="209" ht="22" customHeight="1" spans="1:6" x14ac:dyDescent="0.25">
      <c r="A209" s="12"/>
      <c r="B209" s="12"/>
      <c r="C209" s="12"/>
      <c r="D209" s="13"/>
      <c r="E209" s="12"/>
      <c r="F209" s="15" t="str">
        <f>IF(COUNTA($A209:$E209)=0,"",IF($A209="","Check ID",IF(SUMPRODUCT(--($A$2:$A$500=$A209))&gt;1,"Duplicate ID",IF(B209="","Check ID",IF(SUMPRODUCT(--(Scenarios!$A$2:$A$500=B209))=0,"Check ID",IF(SUMPRODUCT(--(Scenarios!$A$2:$A$500=B209))&gt;1,"Duplicate ID",IF(OR(NOT(ISNUMBER(C209)),NOT(OR(E209="Open",E209="Fixed",E209="Closed"))),"Check inputs","OK")))))))</f>
        <v/>
      </c>
    </row>
    <row r="210" ht="22" customHeight="1" spans="1:6" x14ac:dyDescent="0.25">
      <c r="A210" s="12"/>
      <c r="B210" s="12"/>
      <c r="C210" s="12"/>
      <c r="D210" s="13"/>
      <c r="E210" s="12"/>
      <c r="F210" s="15" t="str">
        <f>IF(COUNTA($A210:$E210)=0,"",IF($A210="","Check ID",IF(SUMPRODUCT(--($A$2:$A$500=$A210))&gt;1,"Duplicate ID",IF(B210="","Check ID",IF(SUMPRODUCT(--(Scenarios!$A$2:$A$500=B210))=0,"Check ID",IF(SUMPRODUCT(--(Scenarios!$A$2:$A$500=B210))&gt;1,"Duplicate ID",IF(OR(NOT(ISNUMBER(C210)),NOT(OR(E210="Open",E210="Fixed",E210="Closed"))),"Check inputs","OK")))))))</f>
        <v/>
      </c>
    </row>
    <row r="211" ht="22" customHeight="1" spans="1:6" x14ac:dyDescent="0.25">
      <c r="A211" s="12"/>
      <c r="B211" s="12"/>
      <c r="C211" s="12"/>
      <c r="D211" s="13"/>
      <c r="E211" s="12"/>
      <c r="F211" s="15" t="str">
        <f>IF(COUNTA($A211:$E211)=0,"",IF($A211="","Check ID",IF(SUMPRODUCT(--($A$2:$A$500=$A211))&gt;1,"Duplicate ID",IF(B211="","Check ID",IF(SUMPRODUCT(--(Scenarios!$A$2:$A$500=B211))=0,"Check ID",IF(SUMPRODUCT(--(Scenarios!$A$2:$A$500=B211))&gt;1,"Duplicate ID",IF(OR(NOT(ISNUMBER(C211)),NOT(OR(E211="Open",E211="Fixed",E211="Closed"))),"Check inputs","OK")))))))</f>
        <v/>
      </c>
    </row>
    <row r="212" ht="22" customHeight="1" spans="1:6" x14ac:dyDescent="0.25">
      <c r="A212" s="12"/>
      <c r="B212" s="12"/>
      <c r="C212" s="12"/>
      <c r="D212" s="13"/>
      <c r="E212" s="12"/>
      <c r="F212" s="15" t="str">
        <f>IF(COUNTA($A212:$E212)=0,"",IF($A212="","Check ID",IF(SUMPRODUCT(--($A$2:$A$500=$A212))&gt;1,"Duplicate ID",IF(B212="","Check ID",IF(SUMPRODUCT(--(Scenarios!$A$2:$A$500=B212))=0,"Check ID",IF(SUMPRODUCT(--(Scenarios!$A$2:$A$500=B212))&gt;1,"Duplicate ID",IF(OR(NOT(ISNUMBER(C212)),NOT(OR(E212="Open",E212="Fixed",E212="Closed"))),"Check inputs","OK")))))))</f>
        <v/>
      </c>
    </row>
    <row r="213" ht="22" customHeight="1" spans="1:6" x14ac:dyDescent="0.25">
      <c r="A213" s="12"/>
      <c r="B213" s="12"/>
      <c r="C213" s="12"/>
      <c r="D213" s="13"/>
      <c r="E213" s="12"/>
      <c r="F213" s="15" t="str">
        <f>IF(COUNTA($A213:$E213)=0,"",IF($A213="","Check ID",IF(SUMPRODUCT(--($A$2:$A$500=$A213))&gt;1,"Duplicate ID",IF(B213="","Check ID",IF(SUMPRODUCT(--(Scenarios!$A$2:$A$500=B213))=0,"Check ID",IF(SUMPRODUCT(--(Scenarios!$A$2:$A$500=B213))&gt;1,"Duplicate ID",IF(OR(NOT(ISNUMBER(C213)),NOT(OR(E213="Open",E213="Fixed",E213="Closed"))),"Check inputs","OK")))))))</f>
        <v/>
      </c>
    </row>
    <row r="214" ht="22" customHeight="1" spans="1:6" x14ac:dyDescent="0.25">
      <c r="A214" s="12"/>
      <c r="B214" s="12"/>
      <c r="C214" s="12"/>
      <c r="D214" s="13"/>
      <c r="E214" s="12"/>
      <c r="F214" s="15" t="str">
        <f>IF(COUNTA($A214:$E214)=0,"",IF($A214="","Check ID",IF(SUMPRODUCT(--($A$2:$A$500=$A214))&gt;1,"Duplicate ID",IF(B214="","Check ID",IF(SUMPRODUCT(--(Scenarios!$A$2:$A$500=B214))=0,"Check ID",IF(SUMPRODUCT(--(Scenarios!$A$2:$A$500=B214))&gt;1,"Duplicate ID",IF(OR(NOT(ISNUMBER(C214)),NOT(OR(E214="Open",E214="Fixed",E214="Closed"))),"Check inputs","OK")))))))</f>
        <v/>
      </c>
    </row>
    <row r="215" ht="22" customHeight="1" spans="1:6" x14ac:dyDescent="0.25">
      <c r="A215" s="12"/>
      <c r="B215" s="12"/>
      <c r="C215" s="12"/>
      <c r="D215" s="13"/>
      <c r="E215" s="12"/>
      <c r="F215" s="15" t="str">
        <f>IF(COUNTA($A215:$E215)=0,"",IF($A215="","Check ID",IF(SUMPRODUCT(--($A$2:$A$500=$A215))&gt;1,"Duplicate ID",IF(B215="","Check ID",IF(SUMPRODUCT(--(Scenarios!$A$2:$A$500=B215))=0,"Check ID",IF(SUMPRODUCT(--(Scenarios!$A$2:$A$500=B215))&gt;1,"Duplicate ID",IF(OR(NOT(ISNUMBER(C215)),NOT(OR(E215="Open",E215="Fixed",E215="Closed"))),"Check inputs","OK")))))))</f>
        <v/>
      </c>
    </row>
    <row r="216" ht="22" customHeight="1" spans="1:6" x14ac:dyDescent="0.25">
      <c r="A216" s="12"/>
      <c r="B216" s="12"/>
      <c r="C216" s="12"/>
      <c r="D216" s="13"/>
      <c r="E216" s="12"/>
      <c r="F216" s="15" t="str">
        <f>IF(COUNTA($A216:$E216)=0,"",IF($A216="","Check ID",IF(SUMPRODUCT(--($A$2:$A$500=$A216))&gt;1,"Duplicate ID",IF(B216="","Check ID",IF(SUMPRODUCT(--(Scenarios!$A$2:$A$500=B216))=0,"Check ID",IF(SUMPRODUCT(--(Scenarios!$A$2:$A$500=B216))&gt;1,"Duplicate ID",IF(OR(NOT(ISNUMBER(C216)),NOT(OR(E216="Open",E216="Fixed",E216="Closed"))),"Check inputs","OK")))))))</f>
        <v/>
      </c>
    </row>
    <row r="217" ht="22" customHeight="1" spans="1:6" x14ac:dyDescent="0.25">
      <c r="A217" s="12"/>
      <c r="B217" s="12"/>
      <c r="C217" s="12"/>
      <c r="D217" s="13"/>
      <c r="E217" s="12"/>
      <c r="F217" s="15" t="str">
        <f>IF(COUNTA($A217:$E217)=0,"",IF($A217="","Check ID",IF(SUMPRODUCT(--($A$2:$A$500=$A217))&gt;1,"Duplicate ID",IF(B217="","Check ID",IF(SUMPRODUCT(--(Scenarios!$A$2:$A$500=B217))=0,"Check ID",IF(SUMPRODUCT(--(Scenarios!$A$2:$A$500=B217))&gt;1,"Duplicate ID",IF(OR(NOT(ISNUMBER(C217)),NOT(OR(E217="Open",E217="Fixed",E217="Closed"))),"Check inputs","OK")))))))</f>
        <v/>
      </c>
    </row>
    <row r="218" ht="22" customHeight="1" spans="1:6" x14ac:dyDescent="0.25">
      <c r="A218" s="12"/>
      <c r="B218" s="12"/>
      <c r="C218" s="12"/>
      <c r="D218" s="13"/>
      <c r="E218" s="12"/>
      <c r="F218" s="15" t="str">
        <f>IF(COUNTA($A218:$E218)=0,"",IF($A218="","Check ID",IF(SUMPRODUCT(--($A$2:$A$500=$A218))&gt;1,"Duplicate ID",IF(B218="","Check ID",IF(SUMPRODUCT(--(Scenarios!$A$2:$A$500=B218))=0,"Check ID",IF(SUMPRODUCT(--(Scenarios!$A$2:$A$500=B218))&gt;1,"Duplicate ID",IF(OR(NOT(ISNUMBER(C218)),NOT(OR(E218="Open",E218="Fixed",E218="Closed"))),"Check inputs","OK")))))))</f>
        <v/>
      </c>
    </row>
    <row r="219" ht="22" customHeight="1" spans="1:6" x14ac:dyDescent="0.25">
      <c r="A219" s="12"/>
      <c r="B219" s="12"/>
      <c r="C219" s="12"/>
      <c r="D219" s="13"/>
      <c r="E219" s="12"/>
      <c r="F219" s="15" t="str">
        <f>IF(COUNTA($A219:$E219)=0,"",IF($A219="","Check ID",IF(SUMPRODUCT(--($A$2:$A$500=$A219))&gt;1,"Duplicate ID",IF(B219="","Check ID",IF(SUMPRODUCT(--(Scenarios!$A$2:$A$500=B219))=0,"Check ID",IF(SUMPRODUCT(--(Scenarios!$A$2:$A$500=B219))&gt;1,"Duplicate ID",IF(OR(NOT(ISNUMBER(C219)),NOT(OR(E219="Open",E219="Fixed",E219="Closed"))),"Check inputs","OK")))))))</f>
        <v/>
      </c>
    </row>
    <row r="220" ht="22" customHeight="1" spans="1:6" x14ac:dyDescent="0.25">
      <c r="A220" s="12"/>
      <c r="B220" s="12"/>
      <c r="C220" s="12"/>
      <c r="D220" s="13"/>
      <c r="E220" s="12"/>
      <c r="F220" s="15" t="str">
        <f>IF(COUNTA($A220:$E220)=0,"",IF($A220="","Check ID",IF(SUMPRODUCT(--($A$2:$A$500=$A220))&gt;1,"Duplicate ID",IF(B220="","Check ID",IF(SUMPRODUCT(--(Scenarios!$A$2:$A$500=B220))=0,"Check ID",IF(SUMPRODUCT(--(Scenarios!$A$2:$A$500=B220))&gt;1,"Duplicate ID",IF(OR(NOT(ISNUMBER(C220)),NOT(OR(E220="Open",E220="Fixed",E220="Closed"))),"Check inputs","OK")))))))</f>
        <v/>
      </c>
    </row>
    <row r="221" ht="22" customHeight="1" spans="1:6" x14ac:dyDescent="0.25">
      <c r="A221" s="12"/>
      <c r="B221" s="12"/>
      <c r="C221" s="12"/>
      <c r="D221" s="13"/>
      <c r="E221" s="12"/>
      <c r="F221" s="15" t="str">
        <f>IF(COUNTA($A221:$E221)=0,"",IF($A221="","Check ID",IF(SUMPRODUCT(--($A$2:$A$500=$A221))&gt;1,"Duplicate ID",IF(B221="","Check ID",IF(SUMPRODUCT(--(Scenarios!$A$2:$A$500=B221))=0,"Check ID",IF(SUMPRODUCT(--(Scenarios!$A$2:$A$500=B221))&gt;1,"Duplicate ID",IF(OR(NOT(ISNUMBER(C221)),NOT(OR(E221="Open",E221="Fixed",E221="Closed"))),"Check inputs","OK")))))))</f>
        <v/>
      </c>
    </row>
    <row r="222" ht="22" customHeight="1" spans="1:6" x14ac:dyDescent="0.25">
      <c r="A222" s="12"/>
      <c r="B222" s="12"/>
      <c r="C222" s="12"/>
      <c r="D222" s="13"/>
      <c r="E222" s="12"/>
      <c r="F222" s="15" t="str">
        <f>IF(COUNTA($A222:$E222)=0,"",IF($A222="","Check ID",IF(SUMPRODUCT(--($A$2:$A$500=$A222))&gt;1,"Duplicate ID",IF(B222="","Check ID",IF(SUMPRODUCT(--(Scenarios!$A$2:$A$500=B222))=0,"Check ID",IF(SUMPRODUCT(--(Scenarios!$A$2:$A$500=B222))&gt;1,"Duplicate ID",IF(OR(NOT(ISNUMBER(C222)),NOT(OR(E222="Open",E222="Fixed",E222="Closed"))),"Check inputs","OK")))))))</f>
        <v/>
      </c>
    </row>
    <row r="223" ht="22" customHeight="1" spans="1:6" x14ac:dyDescent="0.25">
      <c r="A223" s="12"/>
      <c r="B223" s="12"/>
      <c r="C223" s="12"/>
      <c r="D223" s="13"/>
      <c r="E223" s="12"/>
      <c r="F223" s="15" t="str">
        <f>IF(COUNTA($A223:$E223)=0,"",IF($A223="","Check ID",IF(SUMPRODUCT(--($A$2:$A$500=$A223))&gt;1,"Duplicate ID",IF(B223="","Check ID",IF(SUMPRODUCT(--(Scenarios!$A$2:$A$500=B223))=0,"Check ID",IF(SUMPRODUCT(--(Scenarios!$A$2:$A$500=B223))&gt;1,"Duplicate ID",IF(OR(NOT(ISNUMBER(C223)),NOT(OR(E223="Open",E223="Fixed",E223="Closed"))),"Check inputs","OK")))))))</f>
        <v/>
      </c>
    </row>
    <row r="224" ht="22" customHeight="1" spans="1:6" x14ac:dyDescent="0.25">
      <c r="A224" s="12"/>
      <c r="B224" s="12"/>
      <c r="C224" s="12"/>
      <c r="D224" s="13"/>
      <c r="E224" s="12"/>
      <c r="F224" s="15" t="str">
        <f>IF(COUNTA($A224:$E224)=0,"",IF($A224="","Check ID",IF(SUMPRODUCT(--($A$2:$A$500=$A224))&gt;1,"Duplicate ID",IF(B224="","Check ID",IF(SUMPRODUCT(--(Scenarios!$A$2:$A$500=B224))=0,"Check ID",IF(SUMPRODUCT(--(Scenarios!$A$2:$A$500=B224))&gt;1,"Duplicate ID",IF(OR(NOT(ISNUMBER(C224)),NOT(OR(E224="Open",E224="Fixed",E224="Closed"))),"Check inputs","OK")))))))</f>
        <v/>
      </c>
    </row>
    <row r="225" ht="22" customHeight="1" spans="1:6" x14ac:dyDescent="0.25">
      <c r="A225" s="12"/>
      <c r="B225" s="12"/>
      <c r="C225" s="12"/>
      <c r="D225" s="13"/>
      <c r="E225" s="12"/>
      <c r="F225" s="15" t="str">
        <f>IF(COUNTA($A225:$E225)=0,"",IF($A225="","Check ID",IF(SUMPRODUCT(--($A$2:$A$500=$A225))&gt;1,"Duplicate ID",IF(B225="","Check ID",IF(SUMPRODUCT(--(Scenarios!$A$2:$A$500=B225))=0,"Check ID",IF(SUMPRODUCT(--(Scenarios!$A$2:$A$500=B225))&gt;1,"Duplicate ID",IF(OR(NOT(ISNUMBER(C225)),NOT(OR(E225="Open",E225="Fixed",E225="Closed"))),"Check inputs","OK")))))))</f>
        <v/>
      </c>
    </row>
    <row r="226" ht="22" customHeight="1" spans="1:6" x14ac:dyDescent="0.25">
      <c r="A226" s="12"/>
      <c r="B226" s="12"/>
      <c r="C226" s="12"/>
      <c r="D226" s="13"/>
      <c r="E226" s="12"/>
      <c r="F226" s="15" t="str">
        <f>IF(COUNTA($A226:$E226)=0,"",IF($A226="","Check ID",IF(SUMPRODUCT(--($A$2:$A$500=$A226))&gt;1,"Duplicate ID",IF(B226="","Check ID",IF(SUMPRODUCT(--(Scenarios!$A$2:$A$500=B226))=0,"Check ID",IF(SUMPRODUCT(--(Scenarios!$A$2:$A$500=B226))&gt;1,"Duplicate ID",IF(OR(NOT(ISNUMBER(C226)),NOT(OR(E226="Open",E226="Fixed",E226="Closed"))),"Check inputs","OK")))))))</f>
        <v/>
      </c>
    </row>
    <row r="227" ht="22" customHeight="1" spans="1:6" x14ac:dyDescent="0.25">
      <c r="A227" s="12"/>
      <c r="B227" s="12"/>
      <c r="C227" s="12"/>
      <c r="D227" s="13"/>
      <c r="E227" s="12"/>
      <c r="F227" s="15" t="str">
        <f>IF(COUNTA($A227:$E227)=0,"",IF($A227="","Check ID",IF(SUMPRODUCT(--($A$2:$A$500=$A227))&gt;1,"Duplicate ID",IF(B227="","Check ID",IF(SUMPRODUCT(--(Scenarios!$A$2:$A$500=B227))=0,"Check ID",IF(SUMPRODUCT(--(Scenarios!$A$2:$A$500=B227))&gt;1,"Duplicate ID",IF(OR(NOT(ISNUMBER(C227)),NOT(OR(E227="Open",E227="Fixed",E227="Closed"))),"Check inputs","OK")))))))</f>
        <v/>
      </c>
    </row>
    <row r="228" ht="22" customHeight="1" spans="1:6" x14ac:dyDescent="0.25">
      <c r="A228" s="12"/>
      <c r="B228" s="12"/>
      <c r="C228" s="12"/>
      <c r="D228" s="13"/>
      <c r="E228" s="12"/>
      <c r="F228" s="15" t="str">
        <f>IF(COUNTA($A228:$E228)=0,"",IF($A228="","Check ID",IF(SUMPRODUCT(--($A$2:$A$500=$A228))&gt;1,"Duplicate ID",IF(B228="","Check ID",IF(SUMPRODUCT(--(Scenarios!$A$2:$A$500=B228))=0,"Check ID",IF(SUMPRODUCT(--(Scenarios!$A$2:$A$500=B228))&gt;1,"Duplicate ID",IF(OR(NOT(ISNUMBER(C228)),NOT(OR(E228="Open",E228="Fixed",E228="Closed"))),"Check inputs","OK")))))))</f>
        <v/>
      </c>
    </row>
    <row r="229" ht="22" customHeight="1" spans="1:6" x14ac:dyDescent="0.25">
      <c r="A229" s="12"/>
      <c r="B229" s="12"/>
      <c r="C229" s="12"/>
      <c r="D229" s="13"/>
      <c r="E229" s="12"/>
      <c r="F229" s="15" t="str">
        <f>IF(COUNTA($A229:$E229)=0,"",IF($A229="","Check ID",IF(SUMPRODUCT(--($A$2:$A$500=$A229))&gt;1,"Duplicate ID",IF(B229="","Check ID",IF(SUMPRODUCT(--(Scenarios!$A$2:$A$500=B229))=0,"Check ID",IF(SUMPRODUCT(--(Scenarios!$A$2:$A$500=B229))&gt;1,"Duplicate ID",IF(OR(NOT(ISNUMBER(C229)),NOT(OR(E229="Open",E229="Fixed",E229="Closed"))),"Check inputs","OK")))))))</f>
        <v/>
      </c>
    </row>
    <row r="230" ht="22" customHeight="1" spans="1:6" x14ac:dyDescent="0.25">
      <c r="A230" s="12"/>
      <c r="B230" s="12"/>
      <c r="C230" s="12"/>
      <c r="D230" s="13"/>
      <c r="E230" s="12"/>
      <c r="F230" s="15" t="str">
        <f>IF(COUNTA($A230:$E230)=0,"",IF($A230="","Check ID",IF(SUMPRODUCT(--($A$2:$A$500=$A230))&gt;1,"Duplicate ID",IF(B230="","Check ID",IF(SUMPRODUCT(--(Scenarios!$A$2:$A$500=B230))=0,"Check ID",IF(SUMPRODUCT(--(Scenarios!$A$2:$A$500=B230))&gt;1,"Duplicate ID",IF(OR(NOT(ISNUMBER(C230)),NOT(OR(E230="Open",E230="Fixed",E230="Closed"))),"Check inputs","OK")))))))</f>
        <v/>
      </c>
    </row>
    <row r="231" ht="22" customHeight="1" spans="1:6" x14ac:dyDescent="0.25">
      <c r="A231" s="12"/>
      <c r="B231" s="12"/>
      <c r="C231" s="12"/>
      <c r="D231" s="13"/>
      <c r="E231" s="12"/>
      <c r="F231" s="15" t="str">
        <f>IF(COUNTA($A231:$E231)=0,"",IF($A231="","Check ID",IF(SUMPRODUCT(--($A$2:$A$500=$A231))&gt;1,"Duplicate ID",IF(B231="","Check ID",IF(SUMPRODUCT(--(Scenarios!$A$2:$A$500=B231))=0,"Check ID",IF(SUMPRODUCT(--(Scenarios!$A$2:$A$500=B231))&gt;1,"Duplicate ID",IF(OR(NOT(ISNUMBER(C231)),NOT(OR(E231="Open",E231="Fixed",E231="Closed"))),"Check inputs","OK")))))))</f>
        <v/>
      </c>
    </row>
    <row r="232" ht="22" customHeight="1" spans="1:6" x14ac:dyDescent="0.25">
      <c r="A232" s="12"/>
      <c r="B232" s="12"/>
      <c r="C232" s="12"/>
      <c r="D232" s="13"/>
      <c r="E232" s="12"/>
      <c r="F232" s="15" t="str">
        <f>IF(COUNTA($A232:$E232)=0,"",IF($A232="","Check ID",IF(SUMPRODUCT(--($A$2:$A$500=$A232))&gt;1,"Duplicate ID",IF(B232="","Check ID",IF(SUMPRODUCT(--(Scenarios!$A$2:$A$500=B232))=0,"Check ID",IF(SUMPRODUCT(--(Scenarios!$A$2:$A$500=B232))&gt;1,"Duplicate ID",IF(OR(NOT(ISNUMBER(C232)),NOT(OR(E232="Open",E232="Fixed",E232="Closed"))),"Check inputs","OK")))))))</f>
        <v/>
      </c>
    </row>
    <row r="233" ht="22" customHeight="1" spans="1:6" x14ac:dyDescent="0.25">
      <c r="A233" s="12"/>
      <c r="B233" s="12"/>
      <c r="C233" s="12"/>
      <c r="D233" s="13"/>
      <c r="E233" s="12"/>
      <c r="F233" s="15" t="str">
        <f>IF(COUNTA($A233:$E233)=0,"",IF($A233="","Check ID",IF(SUMPRODUCT(--($A$2:$A$500=$A233))&gt;1,"Duplicate ID",IF(B233="","Check ID",IF(SUMPRODUCT(--(Scenarios!$A$2:$A$500=B233))=0,"Check ID",IF(SUMPRODUCT(--(Scenarios!$A$2:$A$500=B233))&gt;1,"Duplicate ID",IF(OR(NOT(ISNUMBER(C233)),NOT(OR(E233="Open",E233="Fixed",E233="Closed"))),"Check inputs","OK")))))))</f>
        <v/>
      </c>
    </row>
    <row r="234" ht="22" customHeight="1" spans="1:6" x14ac:dyDescent="0.25">
      <c r="A234" s="12"/>
      <c r="B234" s="12"/>
      <c r="C234" s="12"/>
      <c r="D234" s="13"/>
      <c r="E234" s="12"/>
      <c r="F234" s="15" t="str">
        <f>IF(COUNTA($A234:$E234)=0,"",IF($A234="","Check ID",IF(SUMPRODUCT(--($A$2:$A$500=$A234))&gt;1,"Duplicate ID",IF(B234="","Check ID",IF(SUMPRODUCT(--(Scenarios!$A$2:$A$500=B234))=0,"Check ID",IF(SUMPRODUCT(--(Scenarios!$A$2:$A$500=B234))&gt;1,"Duplicate ID",IF(OR(NOT(ISNUMBER(C234)),NOT(OR(E234="Open",E234="Fixed",E234="Closed"))),"Check inputs","OK")))))))</f>
        <v/>
      </c>
    </row>
    <row r="235" ht="22" customHeight="1" spans="1:6" x14ac:dyDescent="0.25">
      <c r="A235" s="12"/>
      <c r="B235" s="12"/>
      <c r="C235" s="12"/>
      <c r="D235" s="13"/>
      <c r="E235" s="12"/>
      <c r="F235" s="15" t="str">
        <f>IF(COUNTA($A235:$E235)=0,"",IF($A235="","Check ID",IF(SUMPRODUCT(--($A$2:$A$500=$A235))&gt;1,"Duplicate ID",IF(B235="","Check ID",IF(SUMPRODUCT(--(Scenarios!$A$2:$A$500=B235))=0,"Check ID",IF(SUMPRODUCT(--(Scenarios!$A$2:$A$500=B235))&gt;1,"Duplicate ID",IF(OR(NOT(ISNUMBER(C235)),NOT(OR(E235="Open",E235="Fixed",E235="Closed"))),"Check inputs","OK")))))))</f>
        <v/>
      </c>
    </row>
    <row r="236" ht="22" customHeight="1" spans="1:6" x14ac:dyDescent="0.25">
      <c r="A236" s="12"/>
      <c r="B236" s="12"/>
      <c r="C236" s="12"/>
      <c r="D236" s="13"/>
      <c r="E236" s="12"/>
      <c r="F236" s="15" t="str">
        <f>IF(COUNTA($A236:$E236)=0,"",IF($A236="","Check ID",IF(SUMPRODUCT(--($A$2:$A$500=$A236))&gt;1,"Duplicate ID",IF(B236="","Check ID",IF(SUMPRODUCT(--(Scenarios!$A$2:$A$500=B236))=0,"Check ID",IF(SUMPRODUCT(--(Scenarios!$A$2:$A$500=B236))&gt;1,"Duplicate ID",IF(OR(NOT(ISNUMBER(C236)),NOT(OR(E236="Open",E236="Fixed",E236="Closed"))),"Check inputs","OK")))))))</f>
        <v/>
      </c>
    </row>
    <row r="237" ht="22" customHeight="1" spans="1:6" x14ac:dyDescent="0.25">
      <c r="A237" s="12"/>
      <c r="B237" s="12"/>
      <c r="C237" s="12"/>
      <c r="D237" s="13"/>
      <c r="E237" s="12"/>
      <c r="F237" s="15" t="str">
        <f>IF(COUNTA($A237:$E237)=0,"",IF($A237="","Check ID",IF(SUMPRODUCT(--($A$2:$A$500=$A237))&gt;1,"Duplicate ID",IF(B237="","Check ID",IF(SUMPRODUCT(--(Scenarios!$A$2:$A$500=B237))=0,"Check ID",IF(SUMPRODUCT(--(Scenarios!$A$2:$A$500=B237))&gt;1,"Duplicate ID",IF(OR(NOT(ISNUMBER(C237)),NOT(OR(E237="Open",E237="Fixed",E237="Closed"))),"Check inputs","OK")))))))</f>
        <v/>
      </c>
    </row>
    <row r="238" ht="22" customHeight="1" spans="1:6" x14ac:dyDescent="0.25">
      <c r="A238" s="12"/>
      <c r="B238" s="12"/>
      <c r="C238" s="12"/>
      <c r="D238" s="13"/>
      <c r="E238" s="12"/>
      <c r="F238" s="15" t="str">
        <f>IF(COUNTA($A238:$E238)=0,"",IF($A238="","Check ID",IF(SUMPRODUCT(--($A$2:$A$500=$A238))&gt;1,"Duplicate ID",IF(B238="","Check ID",IF(SUMPRODUCT(--(Scenarios!$A$2:$A$500=B238))=0,"Check ID",IF(SUMPRODUCT(--(Scenarios!$A$2:$A$500=B238))&gt;1,"Duplicate ID",IF(OR(NOT(ISNUMBER(C238)),NOT(OR(E238="Open",E238="Fixed",E238="Closed"))),"Check inputs","OK")))))))</f>
        <v/>
      </c>
    </row>
    <row r="239" ht="22" customHeight="1" spans="1:6" x14ac:dyDescent="0.25">
      <c r="A239" s="12"/>
      <c r="B239" s="12"/>
      <c r="C239" s="12"/>
      <c r="D239" s="13"/>
      <c r="E239" s="12"/>
      <c r="F239" s="15" t="str">
        <f>IF(COUNTA($A239:$E239)=0,"",IF($A239="","Check ID",IF(SUMPRODUCT(--($A$2:$A$500=$A239))&gt;1,"Duplicate ID",IF(B239="","Check ID",IF(SUMPRODUCT(--(Scenarios!$A$2:$A$500=B239))=0,"Check ID",IF(SUMPRODUCT(--(Scenarios!$A$2:$A$500=B239))&gt;1,"Duplicate ID",IF(OR(NOT(ISNUMBER(C239)),NOT(OR(E239="Open",E239="Fixed",E239="Closed"))),"Check inputs","OK")))))))</f>
        <v/>
      </c>
    </row>
    <row r="240" ht="22" customHeight="1" spans="1:6" x14ac:dyDescent="0.25">
      <c r="A240" s="12"/>
      <c r="B240" s="12"/>
      <c r="C240" s="12"/>
      <c r="D240" s="13"/>
      <c r="E240" s="12"/>
      <c r="F240" s="15" t="str">
        <f>IF(COUNTA($A240:$E240)=0,"",IF($A240="","Check ID",IF(SUMPRODUCT(--($A$2:$A$500=$A240))&gt;1,"Duplicate ID",IF(B240="","Check ID",IF(SUMPRODUCT(--(Scenarios!$A$2:$A$500=B240))=0,"Check ID",IF(SUMPRODUCT(--(Scenarios!$A$2:$A$500=B240))&gt;1,"Duplicate ID",IF(OR(NOT(ISNUMBER(C240)),NOT(OR(E240="Open",E240="Fixed",E240="Closed"))),"Check inputs","OK")))))))</f>
        <v/>
      </c>
    </row>
    <row r="241" ht="22" customHeight="1" spans="1:6" x14ac:dyDescent="0.25">
      <c r="A241" s="12"/>
      <c r="B241" s="12"/>
      <c r="C241" s="12"/>
      <c r="D241" s="13"/>
      <c r="E241" s="12"/>
      <c r="F241" s="15" t="str">
        <f>IF(COUNTA($A241:$E241)=0,"",IF($A241="","Check ID",IF(SUMPRODUCT(--($A$2:$A$500=$A241))&gt;1,"Duplicate ID",IF(B241="","Check ID",IF(SUMPRODUCT(--(Scenarios!$A$2:$A$500=B241))=0,"Check ID",IF(SUMPRODUCT(--(Scenarios!$A$2:$A$500=B241))&gt;1,"Duplicate ID",IF(OR(NOT(ISNUMBER(C241)),NOT(OR(E241="Open",E241="Fixed",E241="Closed"))),"Check inputs","OK")))))))</f>
        <v/>
      </c>
    </row>
    <row r="242" ht="22" customHeight="1" spans="1:6" x14ac:dyDescent="0.25">
      <c r="A242" s="12"/>
      <c r="B242" s="12"/>
      <c r="C242" s="12"/>
      <c r="D242" s="13"/>
      <c r="E242" s="12"/>
      <c r="F242" s="15" t="str">
        <f>IF(COUNTA($A242:$E242)=0,"",IF($A242="","Check ID",IF(SUMPRODUCT(--($A$2:$A$500=$A242))&gt;1,"Duplicate ID",IF(B242="","Check ID",IF(SUMPRODUCT(--(Scenarios!$A$2:$A$500=B242))=0,"Check ID",IF(SUMPRODUCT(--(Scenarios!$A$2:$A$500=B242))&gt;1,"Duplicate ID",IF(OR(NOT(ISNUMBER(C242)),NOT(OR(E242="Open",E242="Fixed",E242="Closed"))),"Check inputs","OK")))))))</f>
        <v/>
      </c>
    </row>
    <row r="243" ht="22" customHeight="1" spans="1:6" x14ac:dyDescent="0.25">
      <c r="A243" s="12"/>
      <c r="B243" s="12"/>
      <c r="C243" s="12"/>
      <c r="D243" s="13"/>
      <c r="E243" s="12"/>
      <c r="F243" s="15" t="str">
        <f>IF(COUNTA($A243:$E243)=0,"",IF($A243="","Check ID",IF(SUMPRODUCT(--($A$2:$A$500=$A243))&gt;1,"Duplicate ID",IF(B243="","Check ID",IF(SUMPRODUCT(--(Scenarios!$A$2:$A$500=B243))=0,"Check ID",IF(SUMPRODUCT(--(Scenarios!$A$2:$A$500=B243))&gt;1,"Duplicate ID",IF(OR(NOT(ISNUMBER(C243)),NOT(OR(E243="Open",E243="Fixed",E243="Closed"))),"Check inputs","OK")))))))</f>
        <v/>
      </c>
    </row>
    <row r="244" ht="22" customHeight="1" spans="1:6" x14ac:dyDescent="0.25">
      <c r="A244" s="12"/>
      <c r="B244" s="12"/>
      <c r="C244" s="12"/>
      <c r="D244" s="13"/>
      <c r="E244" s="12"/>
      <c r="F244" s="15" t="str">
        <f>IF(COUNTA($A244:$E244)=0,"",IF($A244="","Check ID",IF(SUMPRODUCT(--($A$2:$A$500=$A244))&gt;1,"Duplicate ID",IF(B244="","Check ID",IF(SUMPRODUCT(--(Scenarios!$A$2:$A$500=B244))=0,"Check ID",IF(SUMPRODUCT(--(Scenarios!$A$2:$A$500=B244))&gt;1,"Duplicate ID",IF(OR(NOT(ISNUMBER(C244)),NOT(OR(E244="Open",E244="Fixed",E244="Closed"))),"Check inputs","OK")))))))</f>
        <v/>
      </c>
    </row>
    <row r="245" ht="22" customHeight="1" spans="1:6" x14ac:dyDescent="0.25">
      <c r="A245" s="12"/>
      <c r="B245" s="12"/>
      <c r="C245" s="12"/>
      <c r="D245" s="13"/>
      <c r="E245" s="12"/>
      <c r="F245" s="15" t="str">
        <f>IF(COUNTA($A245:$E245)=0,"",IF($A245="","Check ID",IF(SUMPRODUCT(--($A$2:$A$500=$A245))&gt;1,"Duplicate ID",IF(B245="","Check ID",IF(SUMPRODUCT(--(Scenarios!$A$2:$A$500=B245))=0,"Check ID",IF(SUMPRODUCT(--(Scenarios!$A$2:$A$500=B245))&gt;1,"Duplicate ID",IF(OR(NOT(ISNUMBER(C245)),NOT(OR(E245="Open",E245="Fixed",E245="Closed"))),"Check inputs","OK")))))))</f>
        <v/>
      </c>
    </row>
    <row r="246" ht="22" customHeight="1" spans="1:6" x14ac:dyDescent="0.25">
      <c r="A246" s="12"/>
      <c r="B246" s="12"/>
      <c r="C246" s="12"/>
      <c r="D246" s="13"/>
      <c r="E246" s="12"/>
      <c r="F246" s="15" t="str">
        <f>IF(COUNTA($A246:$E246)=0,"",IF($A246="","Check ID",IF(SUMPRODUCT(--($A$2:$A$500=$A246))&gt;1,"Duplicate ID",IF(B246="","Check ID",IF(SUMPRODUCT(--(Scenarios!$A$2:$A$500=B246))=0,"Check ID",IF(SUMPRODUCT(--(Scenarios!$A$2:$A$500=B246))&gt;1,"Duplicate ID",IF(OR(NOT(ISNUMBER(C246)),NOT(OR(E246="Open",E246="Fixed",E246="Closed"))),"Check inputs","OK")))))))</f>
        <v/>
      </c>
    </row>
    <row r="247" ht="22" customHeight="1" spans="1:6" x14ac:dyDescent="0.25">
      <c r="A247" s="12"/>
      <c r="B247" s="12"/>
      <c r="C247" s="12"/>
      <c r="D247" s="13"/>
      <c r="E247" s="12"/>
      <c r="F247" s="15" t="str">
        <f>IF(COUNTA($A247:$E247)=0,"",IF($A247="","Check ID",IF(SUMPRODUCT(--($A$2:$A$500=$A247))&gt;1,"Duplicate ID",IF(B247="","Check ID",IF(SUMPRODUCT(--(Scenarios!$A$2:$A$500=B247))=0,"Check ID",IF(SUMPRODUCT(--(Scenarios!$A$2:$A$500=B247))&gt;1,"Duplicate ID",IF(OR(NOT(ISNUMBER(C247)),NOT(OR(E247="Open",E247="Fixed",E247="Closed"))),"Check inputs","OK")))))))</f>
        <v/>
      </c>
    </row>
    <row r="248" ht="22" customHeight="1" spans="1:6" x14ac:dyDescent="0.25">
      <c r="A248" s="12"/>
      <c r="B248" s="12"/>
      <c r="C248" s="12"/>
      <c r="D248" s="13"/>
      <c r="E248" s="12"/>
      <c r="F248" s="15" t="str">
        <f>IF(COUNTA($A248:$E248)=0,"",IF($A248="","Check ID",IF(SUMPRODUCT(--($A$2:$A$500=$A248))&gt;1,"Duplicate ID",IF(B248="","Check ID",IF(SUMPRODUCT(--(Scenarios!$A$2:$A$500=B248))=0,"Check ID",IF(SUMPRODUCT(--(Scenarios!$A$2:$A$500=B248))&gt;1,"Duplicate ID",IF(OR(NOT(ISNUMBER(C248)),NOT(OR(E248="Open",E248="Fixed",E248="Closed"))),"Check inputs","OK")))))))</f>
        <v/>
      </c>
    </row>
    <row r="249" ht="22" customHeight="1" spans="1:6" x14ac:dyDescent="0.25">
      <c r="A249" s="12"/>
      <c r="B249" s="12"/>
      <c r="C249" s="12"/>
      <c r="D249" s="13"/>
      <c r="E249" s="12"/>
      <c r="F249" s="15" t="str">
        <f>IF(COUNTA($A249:$E249)=0,"",IF($A249="","Check ID",IF(SUMPRODUCT(--($A$2:$A$500=$A249))&gt;1,"Duplicate ID",IF(B249="","Check ID",IF(SUMPRODUCT(--(Scenarios!$A$2:$A$500=B249))=0,"Check ID",IF(SUMPRODUCT(--(Scenarios!$A$2:$A$500=B249))&gt;1,"Duplicate ID",IF(OR(NOT(ISNUMBER(C249)),NOT(OR(E249="Open",E249="Fixed",E249="Closed"))),"Check inputs","OK")))))))</f>
        <v/>
      </c>
    </row>
    <row r="250" ht="22" customHeight="1" spans="1:6" x14ac:dyDescent="0.25">
      <c r="A250" s="12"/>
      <c r="B250" s="12"/>
      <c r="C250" s="12"/>
      <c r="D250" s="13"/>
      <c r="E250" s="12"/>
      <c r="F250" s="15" t="str">
        <f>IF(COUNTA($A250:$E250)=0,"",IF($A250="","Check ID",IF(SUMPRODUCT(--($A$2:$A$500=$A250))&gt;1,"Duplicate ID",IF(B250="","Check ID",IF(SUMPRODUCT(--(Scenarios!$A$2:$A$500=B250))=0,"Check ID",IF(SUMPRODUCT(--(Scenarios!$A$2:$A$500=B250))&gt;1,"Duplicate ID",IF(OR(NOT(ISNUMBER(C250)),NOT(OR(E250="Open",E250="Fixed",E250="Closed"))),"Check inputs","OK")))))))</f>
        <v/>
      </c>
    </row>
    <row r="251" ht="22" customHeight="1" spans="1:6" x14ac:dyDescent="0.25">
      <c r="A251" s="12"/>
      <c r="B251" s="12"/>
      <c r="C251" s="12"/>
      <c r="D251" s="13"/>
      <c r="E251" s="12"/>
      <c r="F251" s="15" t="str">
        <f>IF(COUNTA($A251:$E251)=0,"",IF($A251="","Check ID",IF(SUMPRODUCT(--($A$2:$A$500=$A251))&gt;1,"Duplicate ID",IF(B251="","Check ID",IF(SUMPRODUCT(--(Scenarios!$A$2:$A$500=B251))=0,"Check ID",IF(SUMPRODUCT(--(Scenarios!$A$2:$A$500=B251))&gt;1,"Duplicate ID",IF(OR(NOT(ISNUMBER(C251)),NOT(OR(E251="Open",E251="Fixed",E251="Closed"))),"Check inputs","OK")))))))</f>
        <v/>
      </c>
    </row>
    <row r="252" ht="22" customHeight="1" spans="1:6" x14ac:dyDescent="0.25">
      <c r="A252" s="12"/>
      <c r="B252" s="12"/>
      <c r="C252" s="12"/>
      <c r="D252" s="13"/>
      <c r="E252" s="12"/>
      <c r="F252" s="15" t="str">
        <f>IF(COUNTA($A252:$E252)=0,"",IF($A252="","Check ID",IF(SUMPRODUCT(--($A$2:$A$500=$A252))&gt;1,"Duplicate ID",IF(B252="","Check ID",IF(SUMPRODUCT(--(Scenarios!$A$2:$A$500=B252))=0,"Check ID",IF(SUMPRODUCT(--(Scenarios!$A$2:$A$500=B252))&gt;1,"Duplicate ID",IF(OR(NOT(ISNUMBER(C252)),NOT(OR(E252="Open",E252="Fixed",E252="Closed"))),"Check inputs","OK")))))))</f>
        <v/>
      </c>
    </row>
    <row r="253" ht="22" customHeight="1" spans="1:6" x14ac:dyDescent="0.25">
      <c r="A253" s="12"/>
      <c r="B253" s="12"/>
      <c r="C253" s="12"/>
      <c r="D253" s="13"/>
      <c r="E253" s="12"/>
      <c r="F253" s="15" t="str">
        <f>IF(COUNTA($A253:$E253)=0,"",IF($A253="","Check ID",IF(SUMPRODUCT(--($A$2:$A$500=$A253))&gt;1,"Duplicate ID",IF(B253="","Check ID",IF(SUMPRODUCT(--(Scenarios!$A$2:$A$500=B253))=0,"Check ID",IF(SUMPRODUCT(--(Scenarios!$A$2:$A$500=B253))&gt;1,"Duplicate ID",IF(OR(NOT(ISNUMBER(C253)),NOT(OR(E253="Open",E253="Fixed",E253="Closed"))),"Check inputs","OK")))))))</f>
        <v/>
      </c>
    </row>
    <row r="254" ht="22" customHeight="1" spans="1:6" x14ac:dyDescent="0.25">
      <c r="A254" s="12"/>
      <c r="B254" s="12"/>
      <c r="C254" s="12"/>
      <c r="D254" s="13"/>
      <c r="E254" s="12"/>
      <c r="F254" s="15" t="str">
        <f>IF(COUNTA($A254:$E254)=0,"",IF($A254="","Check ID",IF(SUMPRODUCT(--($A$2:$A$500=$A254))&gt;1,"Duplicate ID",IF(B254="","Check ID",IF(SUMPRODUCT(--(Scenarios!$A$2:$A$500=B254))=0,"Check ID",IF(SUMPRODUCT(--(Scenarios!$A$2:$A$500=B254))&gt;1,"Duplicate ID",IF(OR(NOT(ISNUMBER(C254)),NOT(OR(E254="Open",E254="Fixed",E254="Closed"))),"Check inputs","OK")))))))</f>
        <v/>
      </c>
    </row>
    <row r="255" ht="22" customHeight="1" spans="1:6" x14ac:dyDescent="0.25">
      <c r="A255" s="12"/>
      <c r="B255" s="12"/>
      <c r="C255" s="12"/>
      <c r="D255" s="13"/>
      <c r="E255" s="12"/>
      <c r="F255" s="15" t="str">
        <f>IF(COUNTA($A255:$E255)=0,"",IF($A255="","Check ID",IF(SUMPRODUCT(--($A$2:$A$500=$A255))&gt;1,"Duplicate ID",IF(B255="","Check ID",IF(SUMPRODUCT(--(Scenarios!$A$2:$A$500=B255))=0,"Check ID",IF(SUMPRODUCT(--(Scenarios!$A$2:$A$500=B255))&gt;1,"Duplicate ID",IF(OR(NOT(ISNUMBER(C255)),NOT(OR(E255="Open",E255="Fixed",E255="Closed"))),"Check inputs","OK")))))))</f>
        <v/>
      </c>
    </row>
    <row r="256" ht="22" customHeight="1" spans="1:6" x14ac:dyDescent="0.25">
      <c r="A256" s="12"/>
      <c r="B256" s="12"/>
      <c r="C256" s="12"/>
      <c r="D256" s="13"/>
      <c r="E256" s="12"/>
      <c r="F256" s="15" t="str">
        <f>IF(COUNTA($A256:$E256)=0,"",IF($A256="","Check ID",IF(SUMPRODUCT(--($A$2:$A$500=$A256))&gt;1,"Duplicate ID",IF(B256="","Check ID",IF(SUMPRODUCT(--(Scenarios!$A$2:$A$500=B256))=0,"Check ID",IF(SUMPRODUCT(--(Scenarios!$A$2:$A$500=B256))&gt;1,"Duplicate ID",IF(OR(NOT(ISNUMBER(C256)),NOT(OR(E256="Open",E256="Fixed",E256="Closed"))),"Check inputs","OK")))))))</f>
        <v/>
      </c>
    </row>
    <row r="257" ht="22" customHeight="1" spans="1:6" x14ac:dyDescent="0.25">
      <c r="A257" s="12"/>
      <c r="B257" s="12"/>
      <c r="C257" s="12"/>
      <c r="D257" s="13"/>
      <c r="E257" s="12"/>
      <c r="F257" s="15" t="str">
        <f>IF(COUNTA($A257:$E257)=0,"",IF($A257="","Check ID",IF(SUMPRODUCT(--($A$2:$A$500=$A257))&gt;1,"Duplicate ID",IF(B257="","Check ID",IF(SUMPRODUCT(--(Scenarios!$A$2:$A$500=B257))=0,"Check ID",IF(SUMPRODUCT(--(Scenarios!$A$2:$A$500=B257))&gt;1,"Duplicate ID",IF(OR(NOT(ISNUMBER(C257)),NOT(OR(E257="Open",E257="Fixed",E257="Closed"))),"Check inputs","OK")))))))</f>
        <v/>
      </c>
    </row>
    <row r="258" ht="22" customHeight="1" spans="1:6" x14ac:dyDescent="0.25">
      <c r="A258" s="12"/>
      <c r="B258" s="12"/>
      <c r="C258" s="12"/>
      <c r="D258" s="13"/>
      <c r="E258" s="12"/>
      <c r="F258" s="15" t="str">
        <f>IF(COUNTA($A258:$E258)=0,"",IF($A258="","Check ID",IF(SUMPRODUCT(--($A$2:$A$500=$A258))&gt;1,"Duplicate ID",IF(B258="","Check ID",IF(SUMPRODUCT(--(Scenarios!$A$2:$A$500=B258))=0,"Check ID",IF(SUMPRODUCT(--(Scenarios!$A$2:$A$500=B258))&gt;1,"Duplicate ID",IF(OR(NOT(ISNUMBER(C258)),NOT(OR(E258="Open",E258="Fixed",E258="Closed"))),"Check inputs","OK")))))))</f>
        <v/>
      </c>
    </row>
    <row r="259" ht="22" customHeight="1" spans="1:6" x14ac:dyDescent="0.25">
      <c r="A259" s="12"/>
      <c r="B259" s="12"/>
      <c r="C259" s="12"/>
      <c r="D259" s="13"/>
      <c r="E259" s="12"/>
      <c r="F259" s="15" t="str">
        <f>IF(COUNTA($A259:$E259)=0,"",IF($A259="","Check ID",IF(SUMPRODUCT(--($A$2:$A$500=$A259))&gt;1,"Duplicate ID",IF(B259="","Check ID",IF(SUMPRODUCT(--(Scenarios!$A$2:$A$500=B259))=0,"Check ID",IF(SUMPRODUCT(--(Scenarios!$A$2:$A$500=B259))&gt;1,"Duplicate ID",IF(OR(NOT(ISNUMBER(C259)),NOT(OR(E259="Open",E259="Fixed",E259="Closed"))),"Check inputs","OK")))))))</f>
        <v/>
      </c>
    </row>
    <row r="260" ht="22" customHeight="1" spans="1:6" x14ac:dyDescent="0.25">
      <c r="A260" s="12"/>
      <c r="B260" s="12"/>
      <c r="C260" s="12"/>
      <c r="D260" s="13"/>
      <c r="E260" s="12"/>
      <c r="F260" s="15" t="str">
        <f>IF(COUNTA($A260:$E260)=0,"",IF($A260="","Check ID",IF(SUMPRODUCT(--($A$2:$A$500=$A260))&gt;1,"Duplicate ID",IF(B260="","Check ID",IF(SUMPRODUCT(--(Scenarios!$A$2:$A$500=B260))=0,"Check ID",IF(SUMPRODUCT(--(Scenarios!$A$2:$A$500=B260))&gt;1,"Duplicate ID",IF(OR(NOT(ISNUMBER(C260)),NOT(OR(E260="Open",E260="Fixed",E260="Closed"))),"Check inputs","OK")))))))</f>
        <v/>
      </c>
    </row>
    <row r="261" ht="22" customHeight="1" spans="1:6" x14ac:dyDescent="0.25">
      <c r="A261" s="12"/>
      <c r="B261" s="12"/>
      <c r="C261" s="12"/>
      <c r="D261" s="13"/>
      <c r="E261" s="12"/>
      <c r="F261" s="15" t="str">
        <f>IF(COUNTA($A261:$E261)=0,"",IF($A261="","Check ID",IF(SUMPRODUCT(--($A$2:$A$500=$A261))&gt;1,"Duplicate ID",IF(B261="","Check ID",IF(SUMPRODUCT(--(Scenarios!$A$2:$A$500=B261))=0,"Check ID",IF(SUMPRODUCT(--(Scenarios!$A$2:$A$500=B261))&gt;1,"Duplicate ID",IF(OR(NOT(ISNUMBER(C261)),NOT(OR(E261="Open",E261="Fixed",E261="Closed"))),"Check inputs","OK")))))))</f>
        <v/>
      </c>
    </row>
    <row r="262" ht="22" customHeight="1" spans="1:6" x14ac:dyDescent="0.25">
      <c r="A262" s="12"/>
      <c r="B262" s="12"/>
      <c r="C262" s="12"/>
      <c r="D262" s="13"/>
      <c r="E262" s="12"/>
      <c r="F262" s="15" t="str">
        <f>IF(COUNTA($A262:$E262)=0,"",IF($A262="","Check ID",IF(SUMPRODUCT(--($A$2:$A$500=$A262))&gt;1,"Duplicate ID",IF(B262="","Check ID",IF(SUMPRODUCT(--(Scenarios!$A$2:$A$500=B262))=0,"Check ID",IF(SUMPRODUCT(--(Scenarios!$A$2:$A$500=B262))&gt;1,"Duplicate ID",IF(OR(NOT(ISNUMBER(C262)),NOT(OR(E262="Open",E262="Fixed",E262="Closed"))),"Check inputs","OK")))))))</f>
        <v/>
      </c>
    </row>
    <row r="263" ht="22" customHeight="1" spans="1:6" x14ac:dyDescent="0.25">
      <c r="A263" s="12"/>
      <c r="B263" s="12"/>
      <c r="C263" s="12"/>
      <c r="D263" s="13"/>
      <c r="E263" s="12"/>
      <c r="F263" s="15" t="str">
        <f>IF(COUNTA($A263:$E263)=0,"",IF($A263="","Check ID",IF(SUMPRODUCT(--($A$2:$A$500=$A263))&gt;1,"Duplicate ID",IF(B263="","Check ID",IF(SUMPRODUCT(--(Scenarios!$A$2:$A$500=B263))=0,"Check ID",IF(SUMPRODUCT(--(Scenarios!$A$2:$A$500=B263))&gt;1,"Duplicate ID",IF(OR(NOT(ISNUMBER(C263)),NOT(OR(E263="Open",E263="Fixed",E263="Closed"))),"Check inputs","OK")))))))</f>
        <v/>
      </c>
    </row>
    <row r="264" ht="22" customHeight="1" spans="1:6" x14ac:dyDescent="0.25">
      <c r="A264" s="12"/>
      <c r="B264" s="12"/>
      <c r="C264" s="12"/>
      <c r="D264" s="13"/>
      <c r="E264" s="12"/>
      <c r="F264" s="15" t="str">
        <f>IF(COUNTA($A264:$E264)=0,"",IF($A264="","Check ID",IF(SUMPRODUCT(--($A$2:$A$500=$A264))&gt;1,"Duplicate ID",IF(B264="","Check ID",IF(SUMPRODUCT(--(Scenarios!$A$2:$A$500=B264))=0,"Check ID",IF(SUMPRODUCT(--(Scenarios!$A$2:$A$500=B264))&gt;1,"Duplicate ID",IF(OR(NOT(ISNUMBER(C264)),NOT(OR(E264="Open",E264="Fixed",E264="Closed"))),"Check inputs","OK")))))))</f>
        <v/>
      </c>
    </row>
    <row r="265" ht="22" customHeight="1" spans="1:6" x14ac:dyDescent="0.25">
      <c r="A265" s="12"/>
      <c r="B265" s="12"/>
      <c r="C265" s="12"/>
      <c r="D265" s="13"/>
      <c r="E265" s="12"/>
      <c r="F265" s="15" t="str">
        <f>IF(COUNTA($A265:$E265)=0,"",IF($A265="","Check ID",IF(SUMPRODUCT(--($A$2:$A$500=$A265))&gt;1,"Duplicate ID",IF(B265="","Check ID",IF(SUMPRODUCT(--(Scenarios!$A$2:$A$500=B265))=0,"Check ID",IF(SUMPRODUCT(--(Scenarios!$A$2:$A$500=B265))&gt;1,"Duplicate ID",IF(OR(NOT(ISNUMBER(C265)),NOT(OR(E265="Open",E265="Fixed",E265="Closed"))),"Check inputs","OK")))))))</f>
        <v/>
      </c>
    </row>
    <row r="266" ht="22" customHeight="1" spans="1:6" x14ac:dyDescent="0.25">
      <c r="A266" s="12"/>
      <c r="B266" s="12"/>
      <c r="C266" s="12"/>
      <c r="D266" s="13"/>
      <c r="E266" s="12"/>
      <c r="F266" s="15" t="str">
        <f>IF(COUNTA($A266:$E266)=0,"",IF($A266="","Check ID",IF(SUMPRODUCT(--($A$2:$A$500=$A266))&gt;1,"Duplicate ID",IF(B266="","Check ID",IF(SUMPRODUCT(--(Scenarios!$A$2:$A$500=B266))=0,"Check ID",IF(SUMPRODUCT(--(Scenarios!$A$2:$A$500=B266))&gt;1,"Duplicate ID",IF(OR(NOT(ISNUMBER(C266)),NOT(OR(E266="Open",E266="Fixed",E266="Closed"))),"Check inputs","OK")))))))</f>
        <v/>
      </c>
    </row>
    <row r="267" ht="22" customHeight="1" spans="1:6" x14ac:dyDescent="0.25">
      <c r="A267" s="12"/>
      <c r="B267" s="12"/>
      <c r="C267" s="12"/>
      <c r="D267" s="13"/>
      <c r="E267" s="12"/>
      <c r="F267" s="15" t="str">
        <f>IF(COUNTA($A267:$E267)=0,"",IF($A267="","Check ID",IF(SUMPRODUCT(--($A$2:$A$500=$A267))&gt;1,"Duplicate ID",IF(B267="","Check ID",IF(SUMPRODUCT(--(Scenarios!$A$2:$A$500=B267))=0,"Check ID",IF(SUMPRODUCT(--(Scenarios!$A$2:$A$500=B267))&gt;1,"Duplicate ID",IF(OR(NOT(ISNUMBER(C267)),NOT(OR(E267="Open",E267="Fixed",E267="Closed"))),"Check inputs","OK")))))))</f>
        <v/>
      </c>
    </row>
    <row r="268" ht="22" customHeight="1" spans="1:6" x14ac:dyDescent="0.25">
      <c r="A268" s="12"/>
      <c r="B268" s="12"/>
      <c r="C268" s="12"/>
      <c r="D268" s="13"/>
      <c r="E268" s="12"/>
      <c r="F268" s="15" t="str">
        <f>IF(COUNTA($A268:$E268)=0,"",IF($A268="","Check ID",IF(SUMPRODUCT(--($A$2:$A$500=$A268))&gt;1,"Duplicate ID",IF(B268="","Check ID",IF(SUMPRODUCT(--(Scenarios!$A$2:$A$500=B268))=0,"Check ID",IF(SUMPRODUCT(--(Scenarios!$A$2:$A$500=B268))&gt;1,"Duplicate ID",IF(OR(NOT(ISNUMBER(C268)),NOT(OR(E268="Open",E268="Fixed",E268="Closed"))),"Check inputs","OK")))))))</f>
        <v/>
      </c>
    </row>
    <row r="269" ht="22" customHeight="1" spans="1:6" x14ac:dyDescent="0.25">
      <c r="A269" s="12"/>
      <c r="B269" s="12"/>
      <c r="C269" s="12"/>
      <c r="D269" s="13"/>
      <c r="E269" s="12"/>
      <c r="F269" s="15" t="str">
        <f>IF(COUNTA($A269:$E269)=0,"",IF($A269="","Check ID",IF(SUMPRODUCT(--($A$2:$A$500=$A269))&gt;1,"Duplicate ID",IF(B269="","Check ID",IF(SUMPRODUCT(--(Scenarios!$A$2:$A$500=B269))=0,"Check ID",IF(SUMPRODUCT(--(Scenarios!$A$2:$A$500=B269))&gt;1,"Duplicate ID",IF(OR(NOT(ISNUMBER(C269)),NOT(OR(E269="Open",E269="Fixed",E269="Closed"))),"Check inputs","OK")))))))</f>
        <v/>
      </c>
    </row>
    <row r="270" ht="22" customHeight="1" spans="1:6" x14ac:dyDescent="0.25">
      <c r="A270" s="12"/>
      <c r="B270" s="12"/>
      <c r="C270" s="12"/>
      <c r="D270" s="13"/>
      <c r="E270" s="12"/>
      <c r="F270" s="15" t="str">
        <f>IF(COUNTA($A270:$E270)=0,"",IF($A270="","Check ID",IF(SUMPRODUCT(--($A$2:$A$500=$A270))&gt;1,"Duplicate ID",IF(B270="","Check ID",IF(SUMPRODUCT(--(Scenarios!$A$2:$A$500=B270))=0,"Check ID",IF(SUMPRODUCT(--(Scenarios!$A$2:$A$500=B270))&gt;1,"Duplicate ID",IF(OR(NOT(ISNUMBER(C270)),NOT(OR(E270="Open",E270="Fixed",E270="Closed"))),"Check inputs","OK")))))))</f>
        <v/>
      </c>
    </row>
    <row r="271" ht="22" customHeight="1" spans="1:6" x14ac:dyDescent="0.25">
      <c r="A271" s="12"/>
      <c r="B271" s="12"/>
      <c r="C271" s="12"/>
      <c r="D271" s="13"/>
      <c r="E271" s="12"/>
      <c r="F271" s="15" t="str">
        <f>IF(COUNTA($A271:$E271)=0,"",IF($A271="","Check ID",IF(SUMPRODUCT(--($A$2:$A$500=$A271))&gt;1,"Duplicate ID",IF(B271="","Check ID",IF(SUMPRODUCT(--(Scenarios!$A$2:$A$500=B271))=0,"Check ID",IF(SUMPRODUCT(--(Scenarios!$A$2:$A$500=B271))&gt;1,"Duplicate ID",IF(OR(NOT(ISNUMBER(C271)),NOT(OR(E271="Open",E271="Fixed",E271="Closed"))),"Check inputs","OK")))))))</f>
        <v/>
      </c>
    </row>
    <row r="272" ht="22" customHeight="1" spans="1:6" x14ac:dyDescent="0.25">
      <c r="A272" s="12"/>
      <c r="B272" s="12"/>
      <c r="C272" s="12"/>
      <c r="D272" s="13"/>
      <c r="E272" s="12"/>
      <c r="F272" s="15" t="str">
        <f>IF(COUNTA($A272:$E272)=0,"",IF($A272="","Check ID",IF(SUMPRODUCT(--($A$2:$A$500=$A272))&gt;1,"Duplicate ID",IF(B272="","Check ID",IF(SUMPRODUCT(--(Scenarios!$A$2:$A$500=B272))=0,"Check ID",IF(SUMPRODUCT(--(Scenarios!$A$2:$A$500=B272))&gt;1,"Duplicate ID",IF(OR(NOT(ISNUMBER(C272)),NOT(OR(E272="Open",E272="Fixed",E272="Closed"))),"Check inputs","OK")))))))</f>
        <v/>
      </c>
    </row>
    <row r="273" ht="22" customHeight="1" spans="1:6" x14ac:dyDescent="0.25">
      <c r="A273" s="12"/>
      <c r="B273" s="12"/>
      <c r="C273" s="12"/>
      <c r="D273" s="13"/>
      <c r="E273" s="12"/>
      <c r="F273" s="15" t="str">
        <f>IF(COUNTA($A273:$E273)=0,"",IF($A273="","Check ID",IF(SUMPRODUCT(--($A$2:$A$500=$A273))&gt;1,"Duplicate ID",IF(B273="","Check ID",IF(SUMPRODUCT(--(Scenarios!$A$2:$A$500=B273))=0,"Check ID",IF(SUMPRODUCT(--(Scenarios!$A$2:$A$500=B273))&gt;1,"Duplicate ID",IF(OR(NOT(ISNUMBER(C273)),NOT(OR(E273="Open",E273="Fixed",E273="Closed"))),"Check inputs","OK")))))))</f>
        <v/>
      </c>
    </row>
    <row r="274" ht="22" customHeight="1" spans="1:6" x14ac:dyDescent="0.25">
      <c r="A274" s="12"/>
      <c r="B274" s="12"/>
      <c r="C274" s="12"/>
      <c r="D274" s="13"/>
      <c r="E274" s="12"/>
      <c r="F274" s="15" t="str">
        <f>IF(COUNTA($A274:$E274)=0,"",IF($A274="","Check ID",IF(SUMPRODUCT(--($A$2:$A$500=$A274))&gt;1,"Duplicate ID",IF(B274="","Check ID",IF(SUMPRODUCT(--(Scenarios!$A$2:$A$500=B274))=0,"Check ID",IF(SUMPRODUCT(--(Scenarios!$A$2:$A$500=B274))&gt;1,"Duplicate ID",IF(OR(NOT(ISNUMBER(C274)),NOT(OR(E274="Open",E274="Fixed",E274="Closed"))),"Check inputs","OK")))))))</f>
        <v/>
      </c>
    </row>
    <row r="275" ht="22" customHeight="1" spans="1:6" x14ac:dyDescent="0.25">
      <c r="A275" s="12"/>
      <c r="B275" s="12"/>
      <c r="C275" s="12"/>
      <c r="D275" s="13"/>
      <c r="E275" s="12"/>
      <c r="F275" s="15" t="str">
        <f>IF(COUNTA($A275:$E275)=0,"",IF($A275="","Check ID",IF(SUMPRODUCT(--($A$2:$A$500=$A275))&gt;1,"Duplicate ID",IF(B275="","Check ID",IF(SUMPRODUCT(--(Scenarios!$A$2:$A$500=B275))=0,"Check ID",IF(SUMPRODUCT(--(Scenarios!$A$2:$A$500=B275))&gt;1,"Duplicate ID",IF(OR(NOT(ISNUMBER(C275)),NOT(OR(E275="Open",E275="Fixed",E275="Closed"))),"Check inputs","OK")))))))</f>
        <v/>
      </c>
    </row>
    <row r="276" ht="22" customHeight="1" spans="1:6" x14ac:dyDescent="0.25">
      <c r="A276" s="12"/>
      <c r="B276" s="12"/>
      <c r="C276" s="12"/>
      <c r="D276" s="13"/>
      <c r="E276" s="12"/>
      <c r="F276" s="15" t="str">
        <f>IF(COUNTA($A276:$E276)=0,"",IF($A276="","Check ID",IF(SUMPRODUCT(--($A$2:$A$500=$A276))&gt;1,"Duplicate ID",IF(B276="","Check ID",IF(SUMPRODUCT(--(Scenarios!$A$2:$A$500=B276))=0,"Check ID",IF(SUMPRODUCT(--(Scenarios!$A$2:$A$500=B276))&gt;1,"Duplicate ID",IF(OR(NOT(ISNUMBER(C276)),NOT(OR(E276="Open",E276="Fixed",E276="Closed"))),"Check inputs","OK")))))))</f>
        <v/>
      </c>
    </row>
    <row r="277" ht="22" customHeight="1" spans="1:6" x14ac:dyDescent="0.25">
      <c r="A277" s="12"/>
      <c r="B277" s="12"/>
      <c r="C277" s="12"/>
      <c r="D277" s="13"/>
      <c r="E277" s="12"/>
      <c r="F277" s="15" t="str">
        <f>IF(COUNTA($A277:$E277)=0,"",IF($A277="","Check ID",IF(SUMPRODUCT(--($A$2:$A$500=$A277))&gt;1,"Duplicate ID",IF(B277="","Check ID",IF(SUMPRODUCT(--(Scenarios!$A$2:$A$500=B277))=0,"Check ID",IF(SUMPRODUCT(--(Scenarios!$A$2:$A$500=B277))&gt;1,"Duplicate ID",IF(OR(NOT(ISNUMBER(C277)),NOT(OR(E277="Open",E277="Fixed",E277="Closed"))),"Check inputs","OK")))))))</f>
        <v/>
      </c>
    </row>
    <row r="278" ht="22" customHeight="1" spans="1:6" x14ac:dyDescent="0.25">
      <c r="A278" s="12"/>
      <c r="B278" s="12"/>
      <c r="C278" s="12"/>
      <c r="D278" s="13"/>
      <c r="E278" s="12"/>
      <c r="F278" s="15" t="str">
        <f>IF(COUNTA($A278:$E278)=0,"",IF($A278="","Check ID",IF(SUMPRODUCT(--($A$2:$A$500=$A278))&gt;1,"Duplicate ID",IF(B278="","Check ID",IF(SUMPRODUCT(--(Scenarios!$A$2:$A$500=B278))=0,"Check ID",IF(SUMPRODUCT(--(Scenarios!$A$2:$A$500=B278))&gt;1,"Duplicate ID",IF(OR(NOT(ISNUMBER(C278)),NOT(OR(E278="Open",E278="Fixed",E278="Closed"))),"Check inputs","OK")))))))</f>
        <v/>
      </c>
    </row>
    <row r="279" ht="22" customHeight="1" spans="1:6" x14ac:dyDescent="0.25">
      <c r="A279" s="12"/>
      <c r="B279" s="12"/>
      <c r="C279" s="12"/>
      <c r="D279" s="13"/>
      <c r="E279" s="12"/>
      <c r="F279" s="15" t="str">
        <f>IF(COUNTA($A279:$E279)=0,"",IF($A279="","Check ID",IF(SUMPRODUCT(--($A$2:$A$500=$A279))&gt;1,"Duplicate ID",IF(B279="","Check ID",IF(SUMPRODUCT(--(Scenarios!$A$2:$A$500=B279))=0,"Check ID",IF(SUMPRODUCT(--(Scenarios!$A$2:$A$500=B279))&gt;1,"Duplicate ID",IF(OR(NOT(ISNUMBER(C279)),NOT(OR(E279="Open",E279="Fixed",E279="Closed"))),"Check inputs","OK")))))))</f>
        <v/>
      </c>
    </row>
    <row r="280" ht="22" customHeight="1" spans="1:6" x14ac:dyDescent="0.25">
      <c r="A280" s="12"/>
      <c r="B280" s="12"/>
      <c r="C280" s="12"/>
      <c r="D280" s="13"/>
      <c r="E280" s="12"/>
      <c r="F280" s="15" t="str">
        <f>IF(COUNTA($A280:$E280)=0,"",IF($A280="","Check ID",IF(SUMPRODUCT(--($A$2:$A$500=$A280))&gt;1,"Duplicate ID",IF(B280="","Check ID",IF(SUMPRODUCT(--(Scenarios!$A$2:$A$500=B280))=0,"Check ID",IF(SUMPRODUCT(--(Scenarios!$A$2:$A$500=B280))&gt;1,"Duplicate ID",IF(OR(NOT(ISNUMBER(C280)),NOT(OR(E280="Open",E280="Fixed",E280="Closed"))),"Check inputs","OK")))))))</f>
        <v/>
      </c>
    </row>
    <row r="281" ht="22" customHeight="1" spans="1:6" x14ac:dyDescent="0.25">
      <c r="A281" s="12"/>
      <c r="B281" s="12"/>
      <c r="C281" s="12"/>
      <c r="D281" s="13"/>
      <c r="E281" s="12"/>
      <c r="F281" s="15" t="str">
        <f>IF(COUNTA($A281:$E281)=0,"",IF($A281="","Check ID",IF(SUMPRODUCT(--($A$2:$A$500=$A281))&gt;1,"Duplicate ID",IF(B281="","Check ID",IF(SUMPRODUCT(--(Scenarios!$A$2:$A$500=B281))=0,"Check ID",IF(SUMPRODUCT(--(Scenarios!$A$2:$A$500=B281))&gt;1,"Duplicate ID",IF(OR(NOT(ISNUMBER(C281)),NOT(OR(E281="Open",E281="Fixed",E281="Closed"))),"Check inputs","OK")))))))</f>
        <v/>
      </c>
    </row>
    <row r="282" ht="22" customHeight="1" spans="1:6" x14ac:dyDescent="0.25">
      <c r="A282" s="12"/>
      <c r="B282" s="12"/>
      <c r="C282" s="12"/>
      <c r="D282" s="13"/>
      <c r="E282" s="12"/>
      <c r="F282" s="15" t="str">
        <f>IF(COUNTA($A282:$E282)=0,"",IF($A282="","Check ID",IF(SUMPRODUCT(--($A$2:$A$500=$A282))&gt;1,"Duplicate ID",IF(B282="","Check ID",IF(SUMPRODUCT(--(Scenarios!$A$2:$A$500=B282))=0,"Check ID",IF(SUMPRODUCT(--(Scenarios!$A$2:$A$500=B282))&gt;1,"Duplicate ID",IF(OR(NOT(ISNUMBER(C282)),NOT(OR(E282="Open",E282="Fixed",E282="Closed"))),"Check inputs","OK")))))))</f>
        <v/>
      </c>
    </row>
    <row r="283" ht="22" customHeight="1" spans="1:6" x14ac:dyDescent="0.25">
      <c r="A283" s="12"/>
      <c r="B283" s="12"/>
      <c r="C283" s="12"/>
      <c r="D283" s="13"/>
      <c r="E283" s="12"/>
      <c r="F283" s="15" t="str">
        <f>IF(COUNTA($A283:$E283)=0,"",IF($A283="","Check ID",IF(SUMPRODUCT(--($A$2:$A$500=$A283))&gt;1,"Duplicate ID",IF(B283="","Check ID",IF(SUMPRODUCT(--(Scenarios!$A$2:$A$500=B283))=0,"Check ID",IF(SUMPRODUCT(--(Scenarios!$A$2:$A$500=B283))&gt;1,"Duplicate ID",IF(OR(NOT(ISNUMBER(C283)),NOT(OR(E283="Open",E283="Fixed",E283="Closed"))),"Check inputs","OK")))))))</f>
        <v/>
      </c>
    </row>
    <row r="284" ht="22" customHeight="1" spans="1:6" x14ac:dyDescent="0.25">
      <c r="A284" s="12"/>
      <c r="B284" s="12"/>
      <c r="C284" s="12"/>
      <c r="D284" s="13"/>
      <c r="E284" s="12"/>
      <c r="F284" s="15" t="str">
        <f>IF(COUNTA($A284:$E284)=0,"",IF($A284="","Check ID",IF(SUMPRODUCT(--($A$2:$A$500=$A284))&gt;1,"Duplicate ID",IF(B284="","Check ID",IF(SUMPRODUCT(--(Scenarios!$A$2:$A$500=B284))=0,"Check ID",IF(SUMPRODUCT(--(Scenarios!$A$2:$A$500=B284))&gt;1,"Duplicate ID",IF(OR(NOT(ISNUMBER(C284)),NOT(OR(E284="Open",E284="Fixed",E284="Closed"))),"Check inputs","OK")))))))</f>
        <v/>
      </c>
    </row>
    <row r="285" ht="22" customHeight="1" spans="1:6" x14ac:dyDescent="0.25">
      <c r="A285" s="12"/>
      <c r="B285" s="12"/>
      <c r="C285" s="12"/>
      <c r="D285" s="13"/>
      <c r="E285" s="12"/>
      <c r="F285" s="15" t="str">
        <f>IF(COUNTA($A285:$E285)=0,"",IF($A285="","Check ID",IF(SUMPRODUCT(--($A$2:$A$500=$A285))&gt;1,"Duplicate ID",IF(B285="","Check ID",IF(SUMPRODUCT(--(Scenarios!$A$2:$A$500=B285))=0,"Check ID",IF(SUMPRODUCT(--(Scenarios!$A$2:$A$500=B285))&gt;1,"Duplicate ID",IF(OR(NOT(ISNUMBER(C285)),NOT(OR(E285="Open",E285="Fixed",E285="Closed"))),"Check inputs","OK")))))))</f>
        <v/>
      </c>
    </row>
    <row r="286" ht="22" customHeight="1" spans="1:6" x14ac:dyDescent="0.25">
      <c r="A286" s="12"/>
      <c r="B286" s="12"/>
      <c r="C286" s="12"/>
      <c r="D286" s="13"/>
      <c r="E286" s="12"/>
      <c r="F286" s="15" t="str">
        <f>IF(COUNTA($A286:$E286)=0,"",IF($A286="","Check ID",IF(SUMPRODUCT(--($A$2:$A$500=$A286))&gt;1,"Duplicate ID",IF(B286="","Check ID",IF(SUMPRODUCT(--(Scenarios!$A$2:$A$500=B286))=0,"Check ID",IF(SUMPRODUCT(--(Scenarios!$A$2:$A$500=B286))&gt;1,"Duplicate ID",IF(OR(NOT(ISNUMBER(C286)),NOT(OR(E286="Open",E286="Fixed",E286="Closed"))),"Check inputs","OK")))))))</f>
        <v/>
      </c>
    </row>
    <row r="287" ht="22" customHeight="1" spans="1:6" x14ac:dyDescent="0.25">
      <c r="A287" s="12"/>
      <c r="B287" s="12"/>
      <c r="C287" s="12"/>
      <c r="D287" s="13"/>
      <c r="E287" s="12"/>
      <c r="F287" s="15" t="str">
        <f>IF(COUNTA($A287:$E287)=0,"",IF($A287="","Check ID",IF(SUMPRODUCT(--($A$2:$A$500=$A287))&gt;1,"Duplicate ID",IF(B287="","Check ID",IF(SUMPRODUCT(--(Scenarios!$A$2:$A$500=B287))=0,"Check ID",IF(SUMPRODUCT(--(Scenarios!$A$2:$A$500=B287))&gt;1,"Duplicate ID",IF(OR(NOT(ISNUMBER(C287)),NOT(OR(E287="Open",E287="Fixed",E287="Closed"))),"Check inputs","OK")))))))</f>
        <v/>
      </c>
    </row>
    <row r="288" ht="22" customHeight="1" spans="1:6" x14ac:dyDescent="0.25">
      <c r="A288" s="12"/>
      <c r="B288" s="12"/>
      <c r="C288" s="12"/>
      <c r="D288" s="13"/>
      <c r="E288" s="12"/>
      <c r="F288" s="15" t="str">
        <f>IF(COUNTA($A288:$E288)=0,"",IF($A288="","Check ID",IF(SUMPRODUCT(--($A$2:$A$500=$A288))&gt;1,"Duplicate ID",IF(B288="","Check ID",IF(SUMPRODUCT(--(Scenarios!$A$2:$A$500=B288))=0,"Check ID",IF(SUMPRODUCT(--(Scenarios!$A$2:$A$500=B288))&gt;1,"Duplicate ID",IF(OR(NOT(ISNUMBER(C288)),NOT(OR(E288="Open",E288="Fixed",E288="Closed"))),"Check inputs","OK")))))))</f>
        <v/>
      </c>
    </row>
    <row r="289" ht="22" customHeight="1" spans="1:6" x14ac:dyDescent="0.25">
      <c r="A289" s="12"/>
      <c r="B289" s="12"/>
      <c r="C289" s="12"/>
      <c r="D289" s="13"/>
      <c r="E289" s="12"/>
      <c r="F289" s="15" t="str">
        <f>IF(COUNTA($A289:$E289)=0,"",IF($A289="","Check ID",IF(SUMPRODUCT(--($A$2:$A$500=$A289))&gt;1,"Duplicate ID",IF(B289="","Check ID",IF(SUMPRODUCT(--(Scenarios!$A$2:$A$500=B289))=0,"Check ID",IF(SUMPRODUCT(--(Scenarios!$A$2:$A$500=B289))&gt;1,"Duplicate ID",IF(OR(NOT(ISNUMBER(C289)),NOT(OR(E289="Open",E289="Fixed",E289="Closed"))),"Check inputs","OK")))))))</f>
        <v/>
      </c>
    </row>
    <row r="290" ht="22" customHeight="1" spans="1:6" x14ac:dyDescent="0.25">
      <c r="A290" s="12"/>
      <c r="B290" s="12"/>
      <c r="C290" s="12"/>
      <c r="D290" s="13"/>
      <c r="E290" s="12"/>
      <c r="F290" s="15" t="str">
        <f>IF(COUNTA($A290:$E290)=0,"",IF($A290="","Check ID",IF(SUMPRODUCT(--($A$2:$A$500=$A290))&gt;1,"Duplicate ID",IF(B290="","Check ID",IF(SUMPRODUCT(--(Scenarios!$A$2:$A$500=B290))=0,"Check ID",IF(SUMPRODUCT(--(Scenarios!$A$2:$A$500=B290))&gt;1,"Duplicate ID",IF(OR(NOT(ISNUMBER(C290)),NOT(OR(E290="Open",E290="Fixed",E290="Closed"))),"Check inputs","OK")))))))</f>
        <v/>
      </c>
    </row>
    <row r="291" ht="22" customHeight="1" spans="1:6" x14ac:dyDescent="0.25">
      <c r="A291" s="12"/>
      <c r="B291" s="12"/>
      <c r="C291" s="12"/>
      <c r="D291" s="13"/>
      <c r="E291" s="12"/>
      <c r="F291" s="15" t="str">
        <f>IF(COUNTA($A291:$E291)=0,"",IF($A291="","Check ID",IF(SUMPRODUCT(--($A$2:$A$500=$A291))&gt;1,"Duplicate ID",IF(B291="","Check ID",IF(SUMPRODUCT(--(Scenarios!$A$2:$A$500=B291))=0,"Check ID",IF(SUMPRODUCT(--(Scenarios!$A$2:$A$500=B291))&gt;1,"Duplicate ID",IF(OR(NOT(ISNUMBER(C291)),NOT(OR(E291="Open",E291="Fixed",E291="Closed"))),"Check inputs","OK")))))))</f>
        <v/>
      </c>
    </row>
    <row r="292" ht="22" customHeight="1" spans="1:6" x14ac:dyDescent="0.25">
      <c r="A292" s="12"/>
      <c r="B292" s="12"/>
      <c r="C292" s="12"/>
      <c r="D292" s="13"/>
      <c r="E292" s="12"/>
      <c r="F292" s="15" t="str">
        <f>IF(COUNTA($A292:$E292)=0,"",IF($A292="","Check ID",IF(SUMPRODUCT(--($A$2:$A$500=$A292))&gt;1,"Duplicate ID",IF(B292="","Check ID",IF(SUMPRODUCT(--(Scenarios!$A$2:$A$500=B292))=0,"Check ID",IF(SUMPRODUCT(--(Scenarios!$A$2:$A$500=B292))&gt;1,"Duplicate ID",IF(OR(NOT(ISNUMBER(C292)),NOT(OR(E292="Open",E292="Fixed",E292="Closed"))),"Check inputs","OK")))))))</f>
        <v/>
      </c>
    </row>
    <row r="293" ht="22" customHeight="1" spans="1:6" x14ac:dyDescent="0.25">
      <c r="A293" s="12"/>
      <c r="B293" s="12"/>
      <c r="C293" s="12"/>
      <c r="D293" s="13"/>
      <c r="E293" s="12"/>
      <c r="F293" s="15" t="str">
        <f>IF(COUNTA($A293:$E293)=0,"",IF($A293="","Check ID",IF(SUMPRODUCT(--($A$2:$A$500=$A293))&gt;1,"Duplicate ID",IF(B293="","Check ID",IF(SUMPRODUCT(--(Scenarios!$A$2:$A$500=B293))=0,"Check ID",IF(SUMPRODUCT(--(Scenarios!$A$2:$A$500=B293))&gt;1,"Duplicate ID",IF(OR(NOT(ISNUMBER(C293)),NOT(OR(E293="Open",E293="Fixed",E293="Closed"))),"Check inputs","OK")))))))</f>
        <v/>
      </c>
    </row>
    <row r="294" ht="22" customHeight="1" spans="1:6" x14ac:dyDescent="0.25">
      <c r="A294" s="12"/>
      <c r="B294" s="12"/>
      <c r="C294" s="12"/>
      <c r="D294" s="13"/>
      <c r="E294" s="12"/>
      <c r="F294" s="15" t="str">
        <f>IF(COUNTA($A294:$E294)=0,"",IF($A294="","Check ID",IF(SUMPRODUCT(--($A$2:$A$500=$A294))&gt;1,"Duplicate ID",IF(B294="","Check ID",IF(SUMPRODUCT(--(Scenarios!$A$2:$A$500=B294))=0,"Check ID",IF(SUMPRODUCT(--(Scenarios!$A$2:$A$500=B294))&gt;1,"Duplicate ID",IF(OR(NOT(ISNUMBER(C294)),NOT(OR(E294="Open",E294="Fixed",E294="Closed"))),"Check inputs","OK")))))))</f>
        <v/>
      </c>
    </row>
    <row r="295" ht="22" customHeight="1" spans="1:6" x14ac:dyDescent="0.25">
      <c r="A295" s="12"/>
      <c r="B295" s="12"/>
      <c r="C295" s="12"/>
      <c r="D295" s="13"/>
      <c r="E295" s="12"/>
      <c r="F295" s="15" t="str">
        <f>IF(COUNTA($A295:$E295)=0,"",IF($A295="","Check ID",IF(SUMPRODUCT(--($A$2:$A$500=$A295))&gt;1,"Duplicate ID",IF(B295="","Check ID",IF(SUMPRODUCT(--(Scenarios!$A$2:$A$500=B295))=0,"Check ID",IF(SUMPRODUCT(--(Scenarios!$A$2:$A$500=B295))&gt;1,"Duplicate ID",IF(OR(NOT(ISNUMBER(C295)),NOT(OR(E295="Open",E295="Fixed",E295="Closed"))),"Check inputs","OK")))))))</f>
        <v/>
      </c>
    </row>
    <row r="296" ht="22" customHeight="1" spans="1:6" x14ac:dyDescent="0.25">
      <c r="A296" s="12"/>
      <c r="B296" s="12"/>
      <c r="C296" s="12"/>
      <c r="D296" s="13"/>
      <c r="E296" s="12"/>
      <c r="F296" s="15" t="str">
        <f>IF(COUNTA($A296:$E296)=0,"",IF($A296="","Check ID",IF(SUMPRODUCT(--($A$2:$A$500=$A296))&gt;1,"Duplicate ID",IF(B296="","Check ID",IF(SUMPRODUCT(--(Scenarios!$A$2:$A$500=B296))=0,"Check ID",IF(SUMPRODUCT(--(Scenarios!$A$2:$A$500=B296))&gt;1,"Duplicate ID",IF(OR(NOT(ISNUMBER(C296)),NOT(OR(E296="Open",E296="Fixed",E296="Closed"))),"Check inputs","OK")))))))</f>
        <v/>
      </c>
    </row>
    <row r="297" ht="22" customHeight="1" spans="1:6" x14ac:dyDescent="0.25">
      <c r="A297" s="12"/>
      <c r="B297" s="12"/>
      <c r="C297" s="12"/>
      <c r="D297" s="13"/>
      <c r="E297" s="12"/>
      <c r="F297" s="15" t="str">
        <f>IF(COUNTA($A297:$E297)=0,"",IF($A297="","Check ID",IF(SUMPRODUCT(--($A$2:$A$500=$A297))&gt;1,"Duplicate ID",IF(B297="","Check ID",IF(SUMPRODUCT(--(Scenarios!$A$2:$A$500=B297))=0,"Check ID",IF(SUMPRODUCT(--(Scenarios!$A$2:$A$500=B297))&gt;1,"Duplicate ID",IF(OR(NOT(ISNUMBER(C297)),NOT(OR(E297="Open",E297="Fixed",E297="Closed"))),"Check inputs","OK")))))))</f>
        <v/>
      </c>
    </row>
    <row r="298" ht="22" customHeight="1" spans="1:6" x14ac:dyDescent="0.25">
      <c r="A298" s="12"/>
      <c r="B298" s="12"/>
      <c r="C298" s="12"/>
      <c r="D298" s="13"/>
      <c r="E298" s="12"/>
      <c r="F298" s="15" t="str">
        <f>IF(COUNTA($A298:$E298)=0,"",IF($A298="","Check ID",IF(SUMPRODUCT(--($A$2:$A$500=$A298))&gt;1,"Duplicate ID",IF(B298="","Check ID",IF(SUMPRODUCT(--(Scenarios!$A$2:$A$500=B298))=0,"Check ID",IF(SUMPRODUCT(--(Scenarios!$A$2:$A$500=B298))&gt;1,"Duplicate ID",IF(OR(NOT(ISNUMBER(C298)),NOT(OR(E298="Open",E298="Fixed",E298="Closed"))),"Check inputs","OK")))))))</f>
        <v/>
      </c>
    </row>
    <row r="299" ht="22" customHeight="1" spans="1:6" x14ac:dyDescent="0.25">
      <c r="A299" s="12"/>
      <c r="B299" s="12"/>
      <c r="C299" s="12"/>
      <c r="D299" s="13"/>
      <c r="E299" s="12"/>
      <c r="F299" s="15" t="str">
        <f>IF(COUNTA($A299:$E299)=0,"",IF($A299="","Check ID",IF(SUMPRODUCT(--($A$2:$A$500=$A299))&gt;1,"Duplicate ID",IF(B299="","Check ID",IF(SUMPRODUCT(--(Scenarios!$A$2:$A$500=B299))=0,"Check ID",IF(SUMPRODUCT(--(Scenarios!$A$2:$A$500=B299))&gt;1,"Duplicate ID",IF(OR(NOT(ISNUMBER(C299)),NOT(OR(E299="Open",E299="Fixed",E299="Closed"))),"Check inputs","OK")))))))</f>
        <v/>
      </c>
    </row>
    <row r="300" ht="22" customHeight="1" spans="1:6" x14ac:dyDescent="0.25">
      <c r="A300" s="12"/>
      <c r="B300" s="12"/>
      <c r="C300" s="12"/>
      <c r="D300" s="13"/>
      <c r="E300" s="12"/>
      <c r="F300" s="15" t="str">
        <f>IF(COUNTA($A300:$E300)=0,"",IF($A300="","Check ID",IF(SUMPRODUCT(--($A$2:$A$500=$A300))&gt;1,"Duplicate ID",IF(B300="","Check ID",IF(SUMPRODUCT(--(Scenarios!$A$2:$A$500=B300))=0,"Check ID",IF(SUMPRODUCT(--(Scenarios!$A$2:$A$500=B300))&gt;1,"Duplicate ID",IF(OR(NOT(ISNUMBER(C300)),NOT(OR(E300="Open",E300="Fixed",E300="Closed"))),"Check inputs","OK")))))))</f>
        <v/>
      </c>
    </row>
    <row r="301" ht="22" customHeight="1" spans="1:6" x14ac:dyDescent="0.25">
      <c r="A301" s="12"/>
      <c r="B301" s="12"/>
      <c r="C301" s="12"/>
      <c r="D301" s="13"/>
      <c r="E301" s="12"/>
      <c r="F301" s="15" t="str">
        <f>IF(COUNTA($A301:$E301)=0,"",IF($A301="","Check ID",IF(SUMPRODUCT(--($A$2:$A$500=$A301))&gt;1,"Duplicate ID",IF(B301="","Check ID",IF(SUMPRODUCT(--(Scenarios!$A$2:$A$500=B301))=0,"Check ID",IF(SUMPRODUCT(--(Scenarios!$A$2:$A$500=B301))&gt;1,"Duplicate ID",IF(OR(NOT(ISNUMBER(C301)),NOT(OR(E301="Open",E301="Fixed",E301="Closed"))),"Check inputs","OK")))))))</f>
        <v/>
      </c>
    </row>
    <row r="302" ht="22" customHeight="1" spans="1:6" x14ac:dyDescent="0.25">
      <c r="A302" s="12"/>
      <c r="B302" s="12"/>
      <c r="C302" s="12"/>
      <c r="D302" s="13"/>
      <c r="E302" s="12"/>
      <c r="F302" s="15" t="str">
        <f>IF(COUNTA($A302:$E302)=0,"",IF($A302="","Check ID",IF(SUMPRODUCT(--($A$2:$A$500=$A302))&gt;1,"Duplicate ID",IF(B302="","Check ID",IF(SUMPRODUCT(--(Scenarios!$A$2:$A$500=B302))=0,"Check ID",IF(SUMPRODUCT(--(Scenarios!$A$2:$A$500=B302))&gt;1,"Duplicate ID",IF(OR(NOT(ISNUMBER(C302)),NOT(OR(E302="Open",E302="Fixed",E302="Closed"))),"Check inputs","OK")))))))</f>
        <v/>
      </c>
    </row>
    <row r="303" ht="22" customHeight="1" spans="1:6" x14ac:dyDescent="0.25">
      <c r="A303" s="12"/>
      <c r="B303" s="12"/>
      <c r="C303" s="12"/>
      <c r="D303" s="13"/>
      <c r="E303" s="12"/>
      <c r="F303" s="15" t="str">
        <f>IF(COUNTA($A303:$E303)=0,"",IF($A303="","Check ID",IF(SUMPRODUCT(--($A$2:$A$500=$A303))&gt;1,"Duplicate ID",IF(B303="","Check ID",IF(SUMPRODUCT(--(Scenarios!$A$2:$A$500=B303))=0,"Check ID",IF(SUMPRODUCT(--(Scenarios!$A$2:$A$500=B303))&gt;1,"Duplicate ID",IF(OR(NOT(ISNUMBER(C303)),NOT(OR(E303="Open",E303="Fixed",E303="Closed"))),"Check inputs","OK")))))))</f>
        <v/>
      </c>
    </row>
    <row r="304" ht="22" customHeight="1" spans="1:6" x14ac:dyDescent="0.25">
      <c r="A304" s="12"/>
      <c r="B304" s="12"/>
      <c r="C304" s="12"/>
      <c r="D304" s="13"/>
      <c r="E304" s="12"/>
      <c r="F304" s="15" t="str">
        <f>IF(COUNTA($A304:$E304)=0,"",IF($A304="","Check ID",IF(SUMPRODUCT(--($A$2:$A$500=$A304))&gt;1,"Duplicate ID",IF(B304="","Check ID",IF(SUMPRODUCT(--(Scenarios!$A$2:$A$500=B304))=0,"Check ID",IF(SUMPRODUCT(--(Scenarios!$A$2:$A$500=B304))&gt;1,"Duplicate ID",IF(OR(NOT(ISNUMBER(C304)),NOT(OR(E304="Open",E304="Fixed",E304="Closed"))),"Check inputs","OK")))))))</f>
        <v/>
      </c>
    </row>
    <row r="305" ht="22" customHeight="1" spans="1:6" x14ac:dyDescent="0.25">
      <c r="A305" s="12"/>
      <c r="B305" s="12"/>
      <c r="C305" s="12"/>
      <c r="D305" s="13"/>
      <c r="E305" s="12"/>
      <c r="F305" s="15" t="str">
        <f>IF(COUNTA($A305:$E305)=0,"",IF($A305="","Check ID",IF(SUMPRODUCT(--($A$2:$A$500=$A305))&gt;1,"Duplicate ID",IF(B305="","Check ID",IF(SUMPRODUCT(--(Scenarios!$A$2:$A$500=B305))=0,"Check ID",IF(SUMPRODUCT(--(Scenarios!$A$2:$A$500=B305))&gt;1,"Duplicate ID",IF(OR(NOT(ISNUMBER(C305)),NOT(OR(E305="Open",E305="Fixed",E305="Closed"))),"Check inputs","OK")))))))</f>
        <v/>
      </c>
    </row>
    <row r="306" ht="22" customHeight="1" spans="1:6" x14ac:dyDescent="0.25">
      <c r="A306" s="12"/>
      <c r="B306" s="12"/>
      <c r="C306" s="12"/>
      <c r="D306" s="13"/>
      <c r="E306" s="12"/>
      <c r="F306" s="15" t="str">
        <f>IF(COUNTA($A306:$E306)=0,"",IF($A306="","Check ID",IF(SUMPRODUCT(--($A$2:$A$500=$A306))&gt;1,"Duplicate ID",IF(B306="","Check ID",IF(SUMPRODUCT(--(Scenarios!$A$2:$A$500=B306))=0,"Check ID",IF(SUMPRODUCT(--(Scenarios!$A$2:$A$500=B306))&gt;1,"Duplicate ID",IF(OR(NOT(ISNUMBER(C306)),NOT(OR(E306="Open",E306="Fixed",E306="Closed"))),"Check inputs","OK")))))))</f>
        <v/>
      </c>
    </row>
    <row r="307" ht="22" customHeight="1" spans="1:6" x14ac:dyDescent="0.25">
      <c r="A307" s="12"/>
      <c r="B307" s="12"/>
      <c r="C307" s="12"/>
      <c r="D307" s="13"/>
      <c r="E307" s="12"/>
      <c r="F307" s="15" t="str">
        <f>IF(COUNTA($A307:$E307)=0,"",IF($A307="","Check ID",IF(SUMPRODUCT(--($A$2:$A$500=$A307))&gt;1,"Duplicate ID",IF(B307="","Check ID",IF(SUMPRODUCT(--(Scenarios!$A$2:$A$500=B307))=0,"Check ID",IF(SUMPRODUCT(--(Scenarios!$A$2:$A$500=B307))&gt;1,"Duplicate ID",IF(OR(NOT(ISNUMBER(C307)),NOT(OR(E307="Open",E307="Fixed",E307="Closed"))),"Check inputs","OK")))))))</f>
        <v/>
      </c>
    </row>
    <row r="308" ht="22" customHeight="1" spans="1:6" x14ac:dyDescent="0.25">
      <c r="A308" s="12"/>
      <c r="B308" s="12"/>
      <c r="C308" s="12"/>
      <c r="D308" s="13"/>
      <c r="E308" s="12"/>
      <c r="F308" s="15" t="str">
        <f>IF(COUNTA($A308:$E308)=0,"",IF($A308="","Check ID",IF(SUMPRODUCT(--($A$2:$A$500=$A308))&gt;1,"Duplicate ID",IF(B308="","Check ID",IF(SUMPRODUCT(--(Scenarios!$A$2:$A$500=B308))=0,"Check ID",IF(SUMPRODUCT(--(Scenarios!$A$2:$A$500=B308))&gt;1,"Duplicate ID",IF(OR(NOT(ISNUMBER(C308)),NOT(OR(E308="Open",E308="Fixed",E308="Closed"))),"Check inputs","OK")))))))</f>
        <v/>
      </c>
    </row>
    <row r="309" ht="22" customHeight="1" spans="1:6" x14ac:dyDescent="0.25">
      <c r="A309" s="12"/>
      <c r="B309" s="12"/>
      <c r="C309" s="12"/>
      <c r="D309" s="13"/>
      <c r="E309" s="12"/>
      <c r="F309" s="15" t="str">
        <f>IF(COUNTA($A309:$E309)=0,"",IF($A309="","Check ID",IF(SUMPRODUCT(--($A$2:$A$500=$A309))&gt;1,"Duplicate ID",IF(B309="","Check ID",IF(SUMPRODUCT(--(Scenarios!$A$2:$A$500=B309))=0,"Check ID",IF(SUMPRODUCT(--(Scenarios!$A$2:$A$500=B309))&gt;1,"Duplicate ID",IF(OR(NOT(ISNUMBER(C309)),NOT(OR(E309="Open",E309="Fixed",E309="Closed"))),"Check inputs","OK")))))))</f>
        <v/>
      </c>
    </row>
    <row r="310" ht="22" customHeight="1" spans="1:6" x14ac:dyDescent="0.25">
      <c r="A310" s="12"/>
      <c r="B310" s="12"/>
      <c r="C310" s="12"/>
      <c r="D310" s="13"/>
      <c r="E310" s="12"/>
      <c r="F310" s="15" t="str">
        <f>IF(COUNTA($A310:$E310)=0,"",IF($A310="","Check ID",IF(SUMPRODUCT(--($A$2:$A$500=$A310))&gt;1,"Duplicate ID",IF(B310="","Check ID",IF(SUMPRODUCT(--(Scenarios!$A$2:$A$500=B310))=0,"Check ID",IF(SUMPRODUCT(--(Scenarios!$A$2:$A$500=B310))&gt;1,"Duplicate ID",IF(OR(NOT(ISNUMBER(C310)),NOT(OR(E310="Open",E310="Fixed",E310="Closed"))),"Check inputs","OK")))))))</f>
        <v/>
      </c>
    </row>
    <row r="311" ht="22" customHeight="1" spans="1:6" x14ac:dyDescent="0.25">
      <c r="A311" s="12"/>
      <c r="B311" s="12"/>
      <c r="C311" s="12"/>
      <c r="D311" s="13"/>
      <c r="E311" s="12"/>
      <c r="F311" s="15" t="str">
        <f>IF(COUNTA($A311:$E311)=0,"",IF($A311="","Check ID",IF(SUMPRODUCT(--($A$2:$A$500=$A311))&gt;1,"Duplicate ID",IF(B311="","Check ID",IF(SUMPRODUCT(--(Scenarios!$A$2:$A$500=B311))=0,"Check ID",IF(SUMPRODUCT(--(Scenarios!$A$2:$A$500=B311))&gt;1,"Duplicate ID",IF(OR(NOT(ISNUMBER(C311)),NOT(OR(E311="Open",E311="Fixed",E311="Closed"))),"Check inputs","OK")))))))</f>
        <v/>
      </c>
    </row>
    <row r="312" ht="22" customHeight="1" spans="1:6" x14ac:dyDescent="0.25">
      <c r="A312" s="12"/>
      <c r="B312" s="12"/>
      <c r="C312" s="12"/>
      <c r="D312" s="13"/>
      <c r="E312" s="12"/>
      <c r="F312" s="15" t="str">
        <f>IF(COUNTA($A312:$E312)=0,"",IF($A312="","Check ID",IF(SUMPRODUCT(--($A$2:$A$500=$A312))&gt;1,"Duplicate ID",IF(B312="","Check ID",IF(SUMPRODUCT(--(Scenarios!$A$2:$A$500=B312))=0,"Check ID",IF(SUMPRODUCT(--(Scenarios!$A$2:$A$500=B312))&gt;1,"Duplicate ID",IF(OR(NOT(ISNUMBER(C312)),NOT(OR(E312="Open",E312="Fixed",E312="Closed"))),"Check inputs","OK")))))))</f>
        <v/>
      </c>
    </row>
    <row r="313" ht="22" customHeight="1" spans="1:6" x14ac:dyDescent="0.25">
      <c r="A313" s="12"/>
      <c r="B313" s="12"/>
      <c r="C313" s="12"/>
      <c r="D313" s="13"/>
      <c r="E313" s="12"/>
      <c r="F313" s="15" t="str">
        <f>IF(COUNTA($A313:$E313)=0,"",IF($A313="","Check ID",IF(SUMPRODUCT(--($A$2:$A$500=$A313))&gt;1,"Duplicate ID",IF(B313="","Check ID",IF(SUMPRODUCT(--(Scenarios!$A$2:$A$500=B313))=0,"Check ID",IF(SUMPRODUCT(--(Scenarios!$A$2:$A$500=B313))&gt;1,"Duplicate ID",IF(OR(NOT(ISNUMBER(C313)),NOT(OR(E313="Open",E313="Fixed",E313="Closed"))),"Check inputs","OK")))))))</f>
        <v/>
      </c>
    </row>
    <row r="314" ht="22" customHeight="1" spans="1:6" x14ac:dyDescent="0.25">
      <c r="A314" s="12"/>
      <c r="B314" s="12"/>
      <c r="C314" s="12"/>
      <c r="D314" s="13"/>
      <c r="E314" s="12"/>
      <c r="F314" s="15" t="str">
        <f>IF(COUNTA($A314:$E314)=0,"",IF($A314="","Check ID",IF(SUMPRODUCT(--($A$2:$A$500=$A314))&gt;1,"Duplicate ID",IF(B314="","Check ID",IF(SUMPRODUCT(--(Scenarios!$A$2:$A$500=B314))=0,"Check ID",IF(SUMPRODUCT(--(Scenarios!$A$2:$A$500=B314))&gt;1,"Duplicate ID",IF(OR(NOT(ISNUMBER(C314)),NOT(OR(E314="Open",E314="Fixed",E314="Closed"))),"Check inputs","OK")))))))</f>
        <v/>
      </c>
    </row>
    <row r="315" ht="22" customHeight="1" spans="1:6" x14ac:dyDescent="0.25">
      <c r="A315" s="12"/>
      <c r="B315" s="12"/>
      <c r="C315" s="12"/>
      <c r="D315" s="13"/>
      <c r="E315" s="12"/>
      <c r="F315" s="15" t="str">
        <f>IF(COUNTA($A315:$E315)=0,"",IF($A315="","Check ID",IF(SUMPRODUCT(--($A$2:$A$500=$A315))&gt;1,"Duplicate ID",IF(B315="","Check ID",IF(SUMPRODUCT(--(Scenarios!$A$2:$A$500=B315))=0,"Check ID",IF(SUMPRODUCT(--(Scenarios!$A$2:$A$500=B315))&gt;1,"Duplicate ID",IF(OR(NOT(ISNUMBER(C315)),NOT(OR(E315="Open",E315="Fixed",E315="Closed"))),"Check inputs","OK")))))))</f>
        <v/>
      </c>
    </row>
    <row r="316" ht="22" customHeight="1" spans="1:6" x14ac:dyDescent="0.25">
      <c r="A316" s="12"/>
      <c r="B316" s="12"/>
      <c r="C316" s="12"/>
      <c r="D316" s="13"/>
      <c r="E316" s="12"/>
      <c r="F316" s="15" t="str">
        <f>IF(COUNTA($A316:$E316)=0,"",IF($A316="","Check ID",IF(SUMPRODUCT(--($A$2:$A$500=$A316))&gt;1,"Duplicate ID",IF(B316="","Check ID",IF(SUMPRODUCT(--(Scenarios!$A$2:$A$500=B316))=0,"Check ID",IF(SUMPRODUCT(--(Scenarios!$A$2:$A$500=B316))&gt;1,"Duplicate ID",IF(OR(NOT(ISNUMBER(C316)),NOT(OR(E316="Open",E316="Fixed",E316="Closed"))),"Check inputs","OK")))))))</f>
        <v/>
      </c>
    </row>
    <row r="317" ht="22" customHeight="1" spans="1:6" x14ac:dyDescent="0.25">
      <c r="A317" s="12"/>
      <c r="B317" s="12"/>
      <c r="C317" s="12"/>
      <c r="D317" s="13"/>
      <c r="E317" s="12"/>
      <c r="F317" s="15" t="str">
        <f>IF(COUNTA($A317:$E317)=0,"",IF($A317="","Check ID",IF(SUMPRODUCT(--($A$2:$A$500=$A317))&gt;1,"Duplicate ID",IF(B317="","Check ID",IF(SUMPRODUCT(--(Scenarios!$A$2:$A$500=B317))=0,"Check ID",IF(SUMPRODUCT(--(Scenarios!$A$2:$A$500=B317))&gt;1,"Duplicate ID",IF(OR(NOT(ISNUMBER(C317)),NOT(OR(E317="Open",E317="Fixed",E317="Closed"))),"Check inputs","OK")))))))</f>
        <v/>
      </c>
    </row>
    <row r="318" ht="22" customHeight="1" spans="1:6" x14ac:dyDescent="0.25">
      <c r="A318" s="12"/>
      <c r="B318" s="12"/>
      <c r="C318" s="12"/>
      <c r="D318" s="13"/>
      <c r="E318" s="12"/>
      <c r="F318" s="15" t="str">
        <f>IF(COUNTA($A318:$E318)=0,"",IF($A318="","Check ID",IF(SUMPRODUCT(--($A$2:$A$500=$A318))&gt;1,"Duplicate ID",IF(B318="","Check ID",IF(SUMPRODUCT(--(Scenarios!$A$2:$A$500=B318))=0,"Check ID",IF(SUMPRODUCT(--(Scenarios!$A$2:$A$500=B318))&gt;1,"Duplicate ID",IF(OR(NOT(ISNUMBER(C318)),NOT(OR(E318="Open",E318="Fixed",E318="Closed"))),"Check inputs","OK")))))))</f>
        <v/>
      </c>
    </row>
    <row r="319" ht="22" customHeight="1" spans="1:6" x14ac:dyDescent="0.25">
      <c r="A319" s="12"/>
      <c r="B319" s="12"/>
      <c r="C319" s="12"/>
      <c r="D319" s="13"/>
      <c r="E319" s="12"/>
      <c r="F319" s="15" t="str">
        <f>IF(COUNTA($A319:$E319)=0,"",IF($A319="","Check ID",IF(SUMPRODUCT(--($A$2:$A$500=$A319))&gt;1,"Duplicate ID",IF(B319="","Check ID",IF(SUMPRODUCT(--(Scenarios!$A$2:$A$500=B319))=0,"Check ID",IF(SUMPRODUCT(--(Scenarios!$A$2:$A$500=B319))&gt;1,"Duplicate ID",IF(OR(NOT(ISNUMBER(C319)),NOT(OR(E319="Open",E319="Fixed",E319="Closed"))),"Check inputs","OK")))))))</f>
        <v/>
      </c>
    </row>
    <row r="320" ht="22" customHeight="1" spans="1:6" x14ac:dyDescent="0.25">
      <c r="A320" s="12"/>
      <c r="B320" s="12"/>
      <c r="C320" s="12"/>
      <c r="D320" s="13"/>
      <c r="E320" s="12"/>
      <c r="F320" s="15" t="str">
        <f>IF(COUNTA($A320:$E320)=0,"",IF($A320="","Check ID",IF(SUMPRODUCT(--($A$2:$A$500=$A320))&gt;1,"Duplicate ID",IF(B320="","Check ID",IF(SUMPRODUCT(--(Scenarios!$A$2:$A$500=B320))=0,"Check ID",IF(SUMPRODUCT(--(Scenarios!$A$2:$A$500=B320))&gt;1,"Duplicate ID",IF(OR(NOT(ISNUMBER(C320)),NOT(OR(E320="Open",E320="Fixed",E320="Closed"))),"Check inputs","OK")))))))</f>
        <v/>
      </c>
    </row>
    <row r="321" ht="22" customHeight="1" spans="1:6" x14ac:dyDescent="0.25">
      <c r="A321" s="12"/>
      <c r="B321" s="12"/>
      <c r="C321" s="12"/>
      <c r="D321" s="13"/>
      <c r="E321" s="12"/>
      <c r="F321" s="15" t="str">
        <f>IF(COUNTA($A321:$E321)=0,"",IF($A321="","Check ID",IF(SUMPRODUCT(--($A$2:$A$500=$A321))&gt;1,"Duplicate ID",IF(B321="","Check ID",IF(SUMPRODUCT(--(Scenarios!$A$2:$A$500=B321))=0,"Check ID",IF(SUMPRODUCT(--(Scenarios!$A$2:$A$500=B321))&gt;1,"Duplicate ID",IF(OR(NOT(ISNUMBER(C321)),NOT(OR(E321="Open",E321="Fixed",E321="Closed"))),"Check inputs","OK")))))))</f>
        <v/>
      </c>
    </row>
    <row r="322" ht="22" customHeight="1" spans="1:6" x14ac:dyDescent="0.25">
      <c r="A322" s="12"/>
      <c r="B322" s="12"/>
      <c r="C322" s="12"/>
      <c r="D322" s="13"/>
      <c r="E322" s="12"/>
      <c r="F322" s="15" t="str">
        <f>IF(COUNTA($A322:$E322)=0,"",IF($A322="","Check ID",IF(SUMPRODUCT(--($A$2:$A$500=$A322))&gt;1,"Duplicate ID",IF(B322="","Check ID",IF(SUMPRODUCT(--(Scenarios!$A$2:$A$500=B322))=0,"Check ID",IF(SUMPRODUCT(--(Scenarios!$A$2:$A$500=B322))&gt;1,"Duplicate ID",IF(OR(NOT(ISNUMBER(C322)),NOT(OR(E322="Open",E322="Fixed",E322="Closed"))),"Check inputs","OK")))))))</f>
        <v/>
      </c>
    </row>
    <row r="323" ht="22" customHeight="1" spans="1:6" x14ac:dyDescent="0.25">
      <c r="A323" s="12"/>
      <c r="B323" s="12"/>
      <c r="C323" s="12"/>
      <c r="D323" s="13"/>
      <c r="E323" s="12"/>
      <c r="F323" s="15" t="str">
        <f>IF(COUNTA($A323:$E323)=0,"",IF($A323="","Check ID",IF(SUMPRODUCT(--($A$2:$A$500=$A323))&gt;1,"Duplicate ID",IF(B323="","Check ID",IF(SUMPRODUCT(--(Scenarios!$A$2:$A$500=B323))=0,"Check ID",IF(SUMPRODUCT(--(Scenarios!$A$2:$A$500=B323))&gt;1,"Duplicate ID",IF(OR(NOT(ISNUMBER(C323)),NOT(OR(E323="Open",E323="Fixed",E323="Closed"))),"Check inputs","OK")))))))</f>
        <v/>
      </c>
    </row>
    <row r="324" ht="22" customHeight="1" spans="1:6" x14ac:dyDescent="0.25">
      <c r="A324" s="12"/>
      <c r="B324" s="12"/>
      <c r="C324" s="12"/>
      <c r="D324" s="13"/>
      <c r="E324" s="12"/>
      <c r="F324" s="15" t="str">
        <f>IF(COUNTA($A324:$E324)=0,"",IF($A324="","Check ID",IF(SUMPRODUCT(--($A$2:$A$500=$A324))&gt;1,"Duplicate ID",IF(B324="","Check ID",IF(SUMPRODUCT(--(Scenarios!$A$2:$A$500=B324))=0,"Check ID",IF(SUMPRODUCT(--(Scenarios!$A$2:$A$500=B324))&gt;1,"Duplicate ID",IF(OR(NOT(ISNUMBER(C324)),NOT(OR(E324="Open",E324="Fixed",E324="Closed"))),"Check inputs","OK")))))))</f>
        <v/>
      </c>
    </row>
    <row r="325" ht="22" customHeight="1" spans="1:6" x14ac:dyDescent="0.25">
      <c r="A325" s="12"/>
      <c r="B325" s="12"/>
      <c r="C325" s="12"/>
      <c r="D325" s="13"/>
      <c r="E325" s="12"/>
      <c r="F325" s="15" t="str">
        <f>IF(COUNTA($A325:$E325)=0,"",IF($A325="","Check ID",IF(SUMPRODUCT(--($A$2:$A$500=$A325))&gt;1,"Duplicate ID",IF(B325="","Check ID",IF(SUMPRODUCT(--(Scenarios!$A$2:$A$500=B325))=0,"Check ID",IF(SUMPRODUCT(--(Scenarios!$A$2:$A$500=B325))&gt;1,"Duplicate ID",IF(OR(NOT(ISNUMBER(C325)),NOT(OR(E325="Open",E325="Fixed",E325="Closed"))),"Check inputs","OK")))))))</f>
        <v/>
      </c>
    </row>
    <row r="326" ht="22" customHeight="1" spans="1:6" x14ac:dyDescent="0.25">
      <c r="A326" s="12"/>
      <c r="B326" s="12"/>
      <c r="C326" s="12"/>
      <c r="D326" s="13"/>
      <c r="E326" s="12"/>
      <c r="F326" s="15" t="str">
        <f>IF(COUNTA($A326:$E326)=0,"",IF($A326="","Check ID",IF(SUMPRODUCT(--($A$2:$A$500=$A326))&gt;1,"Duplicate ID",IF(B326="","Check ID",IF(SUMPRODUCT(--(Scenarios!$A$2:$A$500=B326))=0,"Check ID",IF(SUMPRODUCT(--(Scenarios!$A$2:$A$500=B326))&gt;1,"Duplicate ID",IF(OR(NOT(ISNUMBER(C326)),NOT(OR(E326="Open",E326="Fixed",E326="Closed"))),"Check inputs","OK")))))))</f>
        <v/>
      </c>
    </row>
    <row r="327" ht="22" customHeight="1" spans="1:6" x14ac:dyDescent="0.25">
      <c r="A327" s="12"/>
      <c r="B327" s="12"/>
      <c r="C327" s="12"/>
      <c r="D327" s="13"/>
      <c r="E327" s="12"/>
      <c r="F327" s="15" t="str">
        <f>IF(COUNTA($A327:$E327)=0,"",IF($A327="","Check ID",IF(SUMPRODUCT(--($A$2:$A$500=$A327))&gt;1,"Duplicate ID",IF(B327="","Check ID",IF(SUMPRODUCT(--(Scenarios!$A$2:$A$500=B327))=0,"Check ID",IF(SUMPRODUCT(--(Scenarios!$A$2:$A$500=B327))&gt;1,"Duplicate ID",IF(OR(NOT(ISNUMBER(C327)),NOT(OR(E327="Open",E327="Fixed",E327="Closed"))),"Check inputs","OK")))))))</f>
        <v/>
      </c>
    </row>
    <row r="328" ht="22" customHeight="1" spans="1:6" x14ac:dyDescent="0.25">
      <c r="A328" s="12"/>
      <c r="B328" s="12"/>
      <c r="C328" s="12"/>
      <c r="D328" s="13"/>
      <c r="E328" s="12"/>
      <c r="F328" s="15" t="str">
        <f>IF(COUNTA($A328:$E328)=0,"",IF($A328="","Check ID",IF(SUMPRODUCT(--($A$2:$A$500=$A328))&gt;1,"Duplicate ID",IF(B328="","Check ID",IF(SUMPRODUCT(--(Scenarios!$A$2:$A$500=B328))=0,"Check ID",IF(SUMPRODUCT(--(Scenarios!$A$2:$A$500=B328))&gt;1,"Duplicate ID",IF(OR(NOT(ISNUMBER(C328)),NOT(OR(E328="Open",E328="Fixed",E328="Closed"))),"Check inputs","OK")))))))</f>
        <v/>
      </c>
    </row>
    <row r="329" ht="22" customHeight="1" spans="1:6" x14ac:dyDescent="0.25">
      <c r="A329" s="12"/>
      <c r="B329" s="12"/>
      <c r="C329" s="12"/>
      <c r="D329" s="13"/>
      <c r="E329" s="12"/>
      <c r="F329" s="15" t="str">
        <f>IF(COUNTA($A329:$E329)=0,"",IF($A329="","Check ID",IF(SUMPRODUCT(--($A$2:$A$500=$A329))&gt;1,"Duplicate ID",IF(B329="","Check ID",IF(SUMPRODUCT(--(Scenarios!$A$2:$A$500=B329))=0,"Check ID",IF(SUMPRODUCT(--(Scenarios!$A$2:$A$500=B329))&gt;1,"Duplicate ID",IF(OR(NOT(ISNUMBER(C329)),NOT(OR(E329="Open",E329="Fixed",E329="Closed"))),"Check inputs","OK")))))))</f>
        <v/>
      </c>
    </row>
    <row r="330" ht="22" customHeight="1" spans="1:6" x14ac:dyDescent="0.25">
      <c r="A330" s="12"/>
      <c r="B330" s="12"/>
      <c r="C330" s="12"/>
      <c r="D330" s="13"/>
      <c r="E330" s="12"/>
      <c r="F330" s="15" t="str">
        <f>IF(COUNTA($A330:$E330)=0,"",IF($A330="","Check ID",IF(SUMPRODUCT(--($A$2:$A$500=$A330))&gt;1,"Duplicate ID",IF(B330="","Check ID",IF(SUMPRODUCT(--(Scenarios!$A$2:$A$500=B330))=0,"Check ID",IF(SUMPRODUCT(--(Scenarios!$A$2:$A$500=B330))&gt;1,"Duplicate ID",IF(OR(NOT(ISNUMBER(C330)),NOT(OR(E330="Open",E330="Fixed",E330="Closed"))),"Check inputs","OK")))))))</f>
        <v/>
      </c>
    </row>
    <row r="331" ht="22" customHeight="1" spans="1:6" x14ac:dyDescent="0.25">
      <c r="A331" s="12"/>
      <c r="B331" s="12"/>
      <c r="C331" s="12"/>
      <c r="D331" s="13"/>
      <c r="E331" s="12"/>
      <c r="F331" s="15" t="str">
        <f>IF(COUNTA($A331:$E331)=0,"",IF($A331="","Check ID",IF(SUMPRODUCT(--($A$2:$A$500=$A331))&gt;1,"Duplicate ID",IF(B331="","Check ID",IF(SUMPRODUCT(--(Scenarios!$A$2:$A$500=B331))=0,"Check ID",IF(SUMPRODUCT(--(Scenarios!$A$2:$A$500=B331))&gt;1,"Duplicate ID",IF(OR(NOT(ISNUMBER(C331)),NOT(OR(E331="Open",E331="Fixed",E331="Closed"))),"Check inputs","OK")))))))</f>
        <v/>
      </c>
    </row>
    <row r="332" ht="22" customHeight="1" spans="1:6" x14ac:dyDescent="0.25">
      <c r="A332" s="12"/>
      <c r="B332" s="12"/>
      <c r="C332" s="12"/>
      <c r="D332" s="13"/>
      <c r="E332" s="12"/>
      <c r="F332" s="15" t="str">
        <f>IF(COUNTA($A332:$E332)=0,"",IF($A332="","Check ID",IF(SUMPRODUCT(--($A$2:$A$500=$A332))&gt;1,"Duplicate ID",IF(B332="","Check ID",IF(SUMPRODUCT(--(Scenarios!$A$2:$A$500=B332))=0,"Check ID",IF(SUMPRODUCT(--(Scenarios!$A$2:$A$500=B332))&gt;1,"Duplicate ID",IF(OR(NOT(ISNUMBER(C332)),NOT(OR(E332="Open",E332="Fixed",E332="Closed"))),"Check inputs","OK")))))))</f>
        <v/>
      </c>
    </row>
    <row r="333" ht="22" customHeight="1" spans="1:6" x14ac:dyDescent="0.25">
      <c r="A333" s="12"/>
      <c r="B333" s="12"/>
      <c r="C333" s="12"/>
      <c r="D333" s="13"/>
      <c r="E333" s="12"/>
      <c r="F333" s="15" t="str">
        <f>IF(COUNTA($A333:$E333)=0,"",IF($A333="","Check ID",IF(SUMPRODUCT(--($A$2:$A$500=$A333))&gt;1,"Duplicate ID",IF(B333="","Check ID",IF(SUMPRODUCT(--(Scenarios!$A$2:$A$500=B333))=0,"Check ID",IF(SUMPRODUCT(--(Scenarios!$A$2:$A$500=B333))&gt;1,"Duplicate ID",IF(OR(NOT(ISNUMBER(C333)),NOT(OR(E333="Open",E333="Fixed",E333="Closed"))),"Check inputs","OK")))))))</f>
        <v/>
      </c>
    </row>
    <row r="334" ht="22" customHeight="1" spans="1:6" x14ac:dyDescent="0.25">
      <c r="A334" s="12"/>
      <c r="B334" s="12"/>
      <c r="C334" s="12"/>
      <c r="D334" s="13"/>
      <c r="E334" s="12"/>
      <c r="F334" s="15" t="str">
        <f>IF(COUNTA($A334:$E334)=0,"",IF($A334="","Check ID",IF(SUMPRODUCT(--($A$2:$A$500=$A334))&gt;1,"Duplicate ID",IF(B334="","Check ID",IF(SUMPRODUCT(--(Scenarios!$A$2:$A$500=B334))=0,"Check ID",IF(SUMPRODUCT(--(Scenarios!$A$2:$A$500=B334))&gt;1,"Duplicate ID",IF(OR(NOT(ISNUMBER(C334)),NOT(OR(E334="Open",E334="Fixed",E334="Closed"))),"Check inputs","OK")))))))</f>
        <v/>
      </c>
    </row>
    <row r="335" ht="22" customHeight="1" spans="1:6" x14ac:dyDescent="0.25">
      <c r="A335" s="12"/>
      <c r="B335" s="12"/>
      <c r="C335" s="12"/>
      <c r="D335" s="13"/>
      <c r="E335" s="12"/>
      <c r="F335" s="15" t="str">
        <f>IF(COUNTA($A335:$E335)=0,"",IF($A335="","Check ID",IF(SUMPRODUCT(--($A$2:$A$500=$A335))&gt;1,"Duplicate ID",IF(B335="","Check ID",IF(SUMPRODUCT(--(Scenarios!$A$2:$A$500=B335))=0,"Check ID",IF(SUMPRODUCT(--(Scenarios!$A$2:$A$500=B335))&gt;1,"Duplicate ID",IF(OR(NOT(ISNUMBER(C335)),NOT(OR(E335="Open",E335="Fixed",E335="Closed"))),"Check inputs","OK")))))))</f>
        <v/>
      </c>
    </row>
    <row r="336" ht="22" customHeight="1" spans="1:6" x14ac:dyDescent="0.25">
      <c r="A336" s="12"/>
      <c r="B336" s="12"/>
      <c r="C336" s="12"/>
      <c r="D336" s="13"/>
      <c r="E336" s="12"/>
      <c r="F336" s="15" t="str">
        <f>IF(COUNTA($A336:$E336)=0,"",IF($A336="","Check ID",IF(SUMPRODUCT(--($A$2:$A$500=$A336))&gt;1,"Duplicate ID",IF(B336="","Check ID",IF(SUMPRODUCT(--(Scenarios!$A$2:$A$500=B336))=0,"Check ID",IF(SUMPRODUCT(--(Scenarios!$A$2:$A$500=B336))&gt;1,"Duplicate ID",IF(OR(NOT(ISNUMBER(C336)),NOT(OR(E336="Open",E336="Fixed",E336="Closed"))),"Check inputs","OK")))))))</f>
        <v/>
      </c>
    </row>
    <row r="337" ht="22" customHeight="1" spans="1:6" x14ac:dyDescent="0.25">
      <c r="A337" s="12"/>
      <c r="B337" s="12"/>
      <c r="C337" s="12"/>
      <c r="D337" s="13"/>
      <c r="E337" s="12"/>
      <c r="F337" s="15" t="str">
        <f>IF(COUNTA($A337:$E337)=0,"",IF($A337="","Check ID",IF(SUMPRODUCT(--($A$2:$A$500=$A337))&gt;1,"Duplicate ID",IF(B337="","Check ID",IF(SUMPRODUCT(--(Scenarios!$A$2:$A$500=B337))=0,"Check ID",IF(SUMPRODUCT(--(Scenarios!$A$2:$A$500=B337))&gt;1,"Duplicate ID",IF(OR(NOT(ISNUMBER(C337)),NOT(OR(E337="Open",E337="Fixed",E337="Closed"))),"Check inputs","OK")))))))</f>
        <v/>
      </c>
    </row>
    <row r="338" ht="22" customHeight="1" spans="1:6" x14ac:dyDescent="0.25">
      <c r="A338" s="12"/>
      <c r="B338" s="12"/>
      <c r="C338" s="12"/>
      <c r="D338" s="13"/>
      <c r="E338" s="12"/>
      <c r="F338" s="15" t="str">
        <f>IF(COUNTA($A338:$E338)=0,"",IF($A338="","Check ID",IF(SUMPRODUCT(--($A$2:$A$500=$A338))&gt;1,"Duplicate ID",IF(B338="","Check ID",IF(SUMPRODUCT(--(Scenarios!$A$2:$A$500=B338))=0,"Check ID",IF(SUMPRODUCT(--(Scenarios!$A$2:$A$500=B338))&gt;1,"Duplicate ID",IF(OR(NOT(ISNUMBER(C338)),NOT(OR(E338="Open",E338="Fixed",E338="Closed"))),"Check inputs","OK")))))))</f>
        <v/>
      </c>
    </row>
    <row r="339" ht="22" customHeight="1" spans="1:6" x14ac:dyDescent="0.25">
      <c r="A339" s="12"/>
      <c r="B339" s="12"/>
      <c r="C339" s="12"/>
      <c r="D339" s="13"/>
      <c r="E339" s="12"/>
      <c r="F339" s="15" t="str">
        <f>IF(COUNTA($A339:$E339)=0,"",IF($A339="","Check ID",IF(SUMPRODUCT(--($A$2:$A$500=$A339))&gt;1,"Duplicate ID",IF(B339="","Check ID",IF(SUMPRODUCT(--(Scenarios!$A$2:$A$500=B339))=0,"Check ID",IF(SUMPRODUCT(--(Scenarios!$A$2:$A$500=B339))&gt;1,"Duplicate ID",IF(OR(NOT(ISNUMBER(C339)),NOT(OR(E339="Open",E339="Fixed",E339="Closed"))),"Check inputs","OK")))))))</f>
        <v/>
      </c>
    </row>
    <row r="340" ht="22" customHeight="1" spans="1:6" x14ac:dyDescent="0.25">
      <c r="A340" s="12"/>
      <c r="B340" s="12"/>
      <c r="C340" s="12"/>
      <c r="D340" s="13"/>
      <c r="E340" s="12"/>
      <c r="F340" s="15" t="str">
        <f>IF(COUNTA($A340:$E340)=0,"",IF($A340="","Check ID",IF(SUMPRODUCT(--($A$2:$A$500=$A340))&gt;1,"Duplicate ID",IF(B340="","Check ID",IF(SUMPRODUCT(--(Scenarios!$A$2:$A$500=B340))=0,"Check ID",IF(SUMPRODUCT(--(Scenarios!$A$2:$A$500=B340))&gt;1,"Duplicate ID",IF(OR(NOT(ISNUMBER(C340)),NOT(OR(E340="Open",E340="Fixed",E340="Closed"))),"Check inputs","OK")))))))</f>
        <v/>
      </c>
    </row>
    <row r="341" ht="22" customHeight="1" spans="1:6" x14ac:dyDescent="0.25">
      <c r="A341" s="12"/>
      <c r="B341" s="12"/>
      <c r="C341" s="12"/>
      <c r="D341" s="13"/>
      <c r="E341" s="12"/>
      <c r="F341" s="15" t="str">
        <f>IF(COUNTA($A341:$E341)=0,"",IF($A341="","Check ID",IF(SUMPRODUCT(--($A$2:$A$500=$A341))&gt;1,"Duplicate ID",IF(B341="","Check ID",IF(SUMPRODUCT(--(Scenarios!$A$2:$A$500=B341))=0,"Check ID",IF(SUMPRODUCT(--(Scenarios!$A$2:$A$500=B341))&gt;1,"Duplicate ID",IF(OR(NOT(ISNUMBER(C341)),NOT(OR(E341="Open",E341="Fixed",E341="Closed"))),"Check inputs","OK")))))))</f>
        <v/>
      </c>
    </row>
    <row r="342" ht="22" customHeight="1" spans="1:6" x14ac:dyDescent="0.25">
      <c r="A342" s="12"/>
      <c r="B342" s="12"/>
      <c r="C342" s="12"/>
      <c r="D342" s="13"/>
      <c r="E342" s="12"/>
      <c r="F342" s="15" t="str">
        <f>IF(COUNTA($A342:$E342)=0,"",IF($A342="","Check ID",IF(SUMPRODUCT(--($A$2:$A$500=$A342))&gt;1,"Duplicate ID",IF(B342="","Check ID",IF(SUMPRODUCT(--(Scenarios!$A$2:$A$500=B342))=0,"Check ID",IF(SUMPRODUCT(--(Scenarios!$A$2:$A$500=B342))&gt;1,"Duplicate ID",IF(OR(NOT(ISNUMBER(C342)),NOT(OR(E342="Open",E342="Fixed",E342="Closed"))),"Check inputs","OK")))))))</f>
        <v/>
      </c>
    </row>
    <row r="343" ht="22" customHeight="1" spans="1:6" x14ac:dyDescent="0.25">
      <c r="A343" s="12"/>
      <c r="B343" s="12"/>
      <c r="C343" s="12"/>
      <c r="D343" s="13"/>
      <c r="E343" s="12"/>
      <c r="F343" s="15" t="str">
        <f>IF(COUNTA($A343:$E343)=0,"",IF($A343="","Check ID",IF(SUMPRODUCT(--($A$2:$A$500=$A343))&gt;1,"Duplicate ID",IF(B343="","Check ID",IF(SUMPRODUCT(--(Scenarios!$A$2:$A$500=B343))=0,"Check ID",IF(SUMPRODUCT(--(Scenarios!$A$2:$A$500=B343))&gt;1,"Duplicate ID",IF(OR(NOT(ISNUMBER(C343)),NOT(OR(E343="Open",E343="Fixed",E343="Closed"))),"Check inputs","OK")))))))</f>
        <v/>
      </c>
    </row>
    <row r="344" ht="22" customHeight="1" spans="1:6" x14ac:dyDescent="0.25">
      <c r="A344" s="12"/>
      <c r="B344" s="12"/>
      <c r="C344" s="12"/>
      <c r="D344" s="13"/>
      <c r="E344" s="12"/>
      <c r="F344" s="15" t="str">
        <f>IF(COUNTA($A344:$E344)=0,"",IF($A344="","Check ID",IF(SUMPRODUCT(--($A$2:$A$500=$A344))&gt;1,"Duplicate ID",IF(B344="","Check ID",IF(SUMPRODUCT(--(Scenarios!$A$2:$A$500=B344))=0,"Check ID",IF(SUMPRODUCT(--(Scenarios!$A$2:$A$500=B344))&gt;1,"Duplicate ID",IF(OR(NOT(ISNUMBER(C344)),NOT(OR(E344="Open",E344="Fixed",E344="Closed"))),"Check inputs","OK")))))))</f>
        <v/>
      </c>
    </row>
    <row r="345" ht="22" customHeight="1" spans="1:6" x14ac:dyDescent="0.25">
      <c r="A345" s="12"/>
      <c r="B345" s="12"/>
      <c r="C345" s="12"/>
      <c r="D345" s="13"/>
      <c r="E345" s="12"/>
      <c r="F345" s="15" t="str">
        <f>IF(COUNTA($A345:$E345)=0,"",IF($A345="","Check ID",IF(SUMPRODUCT(--($A$2:$A$500=$A345))&gt;1,"Duplicate ID",IF(B345="","Check ID",IF(SUMPRODUCT(--(Scenarios!$A$2:$A$500=B345))=0,"Check ID",IF(SUMPRODUCT(--(Scenarios!$A$2:$A$500=B345))&gt;1,"Duplicate ID",IF(OR(NOT(ISNUMBER(C345)),NOT(OR(E345="Open",E345="Fixed",E345="Closed"))),"Check inputs","OK")))))))</f>
        <v/>
      </c>
    </row>
    <row r="346" ht="22" customHeight="1" spans="1:6" x14ac:dyDescent="0.25">
      <c r="A346" s="12"/>
      <c r="B346" s="12"/>
      <c r="C346" s="12"/>
      <c r="D346" s="13"/>
      <c r="E346" s="12"/>
      <c r="F346" s="15" t="str">
        <f>IF(COUNTA($A346:$E346)=0,"",IF($A346="","Check ID",IF(SUMPRODUCT(--($A$2:$A$500=$A346))&gt;1,"Duplicate ID",IF(B346="","Check ID",IF(SUMPRODUCT(--(Scenarios!$A$2:$A$500=B346))=0,"Check ID",IF(SUMPRODUCT(--(Scenarios!$A$2:$A$500=B346))&gt;1,"Duplicate ID",IF(OR(NOT(ISNUMBER(C346)),NOT(OR(E346="Open",E346="Fixed",E346="Closed"))),"Check inputs","OK")))))))</f>
        <v/>
      </c>
    </row>
    <row r="347" ht="22" customHeight="1" spans="1:6" x14ac:dyDescent="0.25">
      <c r="A347" s="12"/>
      <c r="B347" s="12"/>
      <c r="C347" s="12"/>
      <c r="D347" s="13"/>
      <c r="E347" s="12"/>
      <c r="F347" s="15" t="str">
        <f>IF(COUNTA($A347:$E347)=0,"",IF($A347="","Check ID",IF(SUMPRODUCT(--($A$2:$A$500=$A347))&gt;1,"Duplicate ID",IF(B347="","Check ID",IF(SUMPRODUCT(--(Scenarios!$A$2:$A$500=B347))=0,"Check ID",IF(SUMPRODUCT(--(Scenarios!$A$2:$A$500=B347))&gt;1,"Duplicate ID",IF(OR(NOT(ISNUMBER(C347)),NOT(OR(E347="Open",E347="Fixed",E347="Closed"))),"Check inputs","OK")))))))</f>
        <v/>
      </c>
    </row>
    <row r="348" ht="22" customHeight="1" spans="1:6" x14ac:dyDescent="0.25">
      <c r="A348" s="12"/>
      <c r="B348" s="12"/>
      <c r="C348" s="12"/>
      <c r="D348" s="13"/>
      <c r="E348" s="12"/>
      <c r="F348" s="15" t="str">
        <f>IF(COUNTA($A348:$E348)=0,"",IF($A348="","Check ID",IF(SUMPRODUCT(--($A$2:$A$500=$A348))&gt;1,"Duplicate ID",IF(B348="","Check ID",IF(SUMPRODUCT(--(Scenarios!$A$2:$A$500=B348))=0,"Check ID",IF(SUMPRODUCT(--(Scenarios!$A$2:$A$500=B348))&gt;1,"Duplicate ID",IF(OR(NOT(ISNUMBER(C348)),NOT(OR(E348="Open",E348="Fixed",E348="Closed"))),"Check inputs","OK")))))))</f>
        <v/>
      </c>
    </row>
    <row r="349" ht="22" customHeight="1" spans="1:6" x14ac:dyDescent="0.25">
      <c r="A349" s="12"/>
      <c r="B349" s="12"/>
      <c r="C349" s="12"/>
      <c r="D349" s="13"/>
      <c r="E349" s="12"/>
      <c r="F349" s="15" t="str">
        <f>IF(COUNTA($A349:$E349)=0,"",IF($A349="","Check ID",IF(SUMPRODUCT(--($A$2:$A$500=$A349))&gt;1,"Duplicate ID",IF(B349="","Check ID",IF(SUMPRODUCT(--(Scenarios!$A$2:$A$500=B349))=0,"Check ID",IF(SUMPRODUCT(--(Scenarios!$A$2:$A$500=B349))&gt;1,"Duplicate ID",IF(OR(NOT(ISNUMBER(C349)),NOT(OR(E349="Open",E349="Fixed",E349="Closed"))),"Check inputs","OK")))))))</f>
        <v/>
      </c>
    </row>
    <row r="350" ht="22" customHeight="1" spans="1:6" x14ac:dyDescent="0.25">
      <c r="A350" s="12"/>
      <c r="B350" s="12"/>
      <c r="C350" s="12"/>
      <c r="D350" s="13"/>
      <c r="E350" s="12"/>
      <c r="F350" s="15" t="str">
        <f>IF(COUNTA($A350:$E350)=0,"",IF($A350="","Check ID",IF(SUMPRODUCT(--($A$2:$A$500=$A350))&gt;1,"Duplicate ID",IF(B350="","Check ID",IF(SUMPRODUCT(--(Scenarios!$A$2:$A$500=B350))=0,"Check ID",IF(SUMPRODUCT(--(Scenarios!$A$2:$A$500=B350))&gt;1,"Duplicate ID",IF(OR(NOT(ISNUMBER(C350)),NOT(OR(E350="Open",E350="Fixed",E350="Closed"))),"Check inputs","OK")))))))</f>
        <v/>
      </c>
    </row>
    <row r="351" ht="22" customHeight="1" spans="1:6" x14ac:dyDescent="0.25">
      <c r="A351" s="12"/>
      <c r="B351" s="12"/>
      <c r="C351" s="12"/>
      <c r="D351" s="13"/>
      <c r="E351" s="12"/>
      <c r="F351" s="15" t="str">
        <f>IF(COUNTA($A351:$E351)=0,"",IF($A351="","Check ID",IF(SUMPRODUCT(--($A$2:$A$500=$A351))&gt;1,"Duplicate ID",IF(B351="","Check ID",IF(SUMPRODUCT(--(Scenarios!$A$2:$A$500=B351))=0,"Check ID",IF(SUMPRODUCT(--(Scenarios!$A$2:$A$500=B351))&gt;1,"Duplicate ID",IF(OR(NOT(ISNUMBER(C351)),NOT(OR(E351="Open",E351="Fixed",E351="Closed"))),"Check inputs","OK")))))))</f>
        <v/>
      </c>
    </row>
    <row r="352" ht="22" customHeight="1" spans="1:6" x14ac:dyDescent="0.25">
      <c r="A352" s="12"/>
      <c r="B352" s="12"/>
      <c r="C352" s="12"/>
      <c r="D352" s="13"/>
      <c r="E352" s="12"/>
      <c r="F352" s="15" t="str">
        <f>IF(COUNTA($A352:$E352)=0,"",IF($A352="","Check ID",IF(SUMPRODUCT(--($A$2:$A$500=$A352))&gt;1,"Duplicate ID",IF(B352="","Check ID",IF(SUMPRODUCT(--(Scenarios!$A$2:$A$500=B352))=0,"Check ID",IF(SUMPRODUCT(--(Scenarios!$A$2:$A$500=B352))&gt;1,"Duplicate ID",IF(OR(NOT(ISNUMBER(C352)),NOT(OR(E352="Open",E352="Fixed",E352="Closed"))),"Check inputs","OK")))))))</f>
        <v/>
      </c>
    </row>
    <row r="353" ht="22" customHeight="1" spans="1:6" x14ac:dyDescent="0.25">
      <c r="A353" s="12"/>
      <c r="B353" s="12"/>
      <c r="C353" s="12"/>
      <c r="D353" s="13"/>
      <c r="E353" s="12"/>
      <c r="F353" s="15" t="str">
        <f>IF(COUNTA($A353:$E353)=0,"",IF($A353="","Check ID",IF(SUMPRODUCT(--($A$2:$A$500=$A353))&gt;1,"Duplicate ID",IF(B353="","Check ID",IF(SUMPRODUCT(--(Scenarios!$A$2:$A$500=B353))=0,"Check ID",IF(SUMPRODUCT(--(Scenarios!$A$2:$A$500=B353))&gt;1,"Duplicate ID",IF(OR(NOT(ISNUMBER(C353)),NOT(OR(E353="Open",E353="Fixed",E353="Closed"))),"Check inputs","OK")))))))</f>
        <v/>
      </c>
    </row>
    <row r="354" ht="22" customHeight="1" spans="1:6" x14ac:dyDescent="0.25">
      <c r="A354" s="12"/>
      <c r="B354" s="12"/>
      <c r="C354" s="12"/>
      <c r="D354" s="13"/>
      <c r="E354" s="12"/>
      <c r="F354" s="15" t="str">
        <f>IF(COUNTA($A354:$E354)=0,"",IF($A354="","Check ID",IF(SUMPRODUCT(--($A$2:$A$500=$A354))&gt;1,"Duplicate ID",IF(B354="","Check ID",IF(SUMPRODUCT(--(Scenarios!$A$2:$A$500=B354))=0,"Check ID",IF(SUMPRODUCT(--(Scenarios!$A$2:$A$500=B354))&gt;1,"Duplicate ID",IF(OR(NOT(ISNUMBER(C354)),NOT(OR(E354="Open",E354="Fixed",E354="Closed"))),"Check inputs","OK")))))))</f>
        <v/>
      </c>
    </row>
    <row r="355" ht="22" customHeight="1" spans="1:6" x14ac:dyDescent="0.25">
      <c r="A355" s="12"/>
      <c r="B355" s="12"/>
      <c r="C355" s="12"/>
      <c r="D355" s="13"/>
      <c r="E355" s="12"/>
      <c r="F355" s="15" t="str">
        <f>IF(COUNTA($A355:$E355)=0,"",IF($A355="","Check ID",IF(SUMPRODUCT(--($A$2:$A$500=$A355))&gt;1,"Duplicate ID",IF(B355="","Check ID",IF(SUMPRODUCT(--(Scenarios!$A$2:$A$500=B355))=0,"Check ID",IF(SUMPRODUCT(--(Scenarios!$A$2:$A$500=B355))&gt;1,"Duplicate ID",IF(OR(NOT(ISNUMBER(C355)),NOT(OR(E355="Open",E355="Fixed",E355="Closed"))),"Check inputs","OK")))))))</f>
        <v/>
      </c>
    </row>
    <row r="356" ht="22" customHeight="1" spans="1:6" x14ac:dyDescent="0.25">
      <c r="A356" s="12"/>
      <c r="B356" s="12"/>
      <c r="C356" s="12"/>
      <c r="D356" s="13"/>
      <c r="E356" s="12"/>
      <c r="F356" s="15" t="str">
        <f>IF(COUNTA($A356:$E356)=0,"",IF($A356="","Check ID",IF(SUMPRODUCT(--($A$2:$A$500=$A356))&gt;1,"Duplicate ID",IF(B356="","Check ID",IF(SUMPRODUCT(--(Scenarios!$A$2:$A$500=B356))=0,"Check ID",IF(SUMPRODUCT(--(Scenarios!$A$2:$A$500=B356))&gt;1,"Duplicate ID",IF(OR(NOT(ISNUMBER(C356)),NOT(OR(E356="Open",E356="Fixed",E356="Closed"))),"Check inputs","OK")))))))</f>
        <v/>
      </c>
    </row>
    <row r="357" ht="22" customHeight="1" spans="1:6" x14ac:dyDescent="0.25">
      <c r="A357" s="12"/>
      <c r="B357" s="12"/>
      <c r="C357" s="12"/>
      <c r="D357" s="13"/>
      <c r="E357" s="12"/>
      <c r="F357" s="15" t="str">
        <f>IF(COUNTA($A357:$E357)=0,"",IF($A357="","Check ID",IF(SUMPRODUCT(--($A$2:$A$500=$A357))&gt;1,"Duplicate ID",IF(B357="","Check ID",IF(SUMPRODUCT(--(Scenarios!$A$2:$A$500=B357))=0,"Check ID",IF(SUMPRODUCT(--(Scenarios!$A$2:$A$500=B357))&gt;1,"Duplicate ID",IF(OR(NOT(ISNUMBER(C357)),NOT(OR(E357="Open",E357="Fixed",E357="Closed"))),"Check inputs","OK")))))))</f>
        <v/>
      </c>
    </row>
    <row r="358" ht="22" customHeight="1" spans="1:6" x14ac:dyDescent="0.25">
      <c r="A358" s="12"/>
      <c r="B358" s="12"/>
      <c r="C358" s="12"/>
      <c r="D358" s="13"/>
      <c r="E358" s="12"/>
      <c r="F358" s="15" t="str">
        <f>IF(COUNTA($A358:$E358)=0,"",IF($A358="","Check ID",IF(SUMPRODUCT(--($A$2:$A$500=$A358))&gt;1,"Duplicate ID",IF(B358="","Check ID",IF(SUMPRODUCT(--(Scenarios!$A$2:$A$500=B358))=0,"Check ID",IF(SUMPRODUCT(--(Scenarios!$A$2:$A$500=B358))&gt;1,"Duplicate ID",IF(OR(NOT(ISNUMBER(C358)),NOT(OR(E358="Open",E358="Fixed",E358="Closed"))),"Check inputs","OK")))))))</f>
        <v/>
      </c>
    </row>
    <row r="359" ht="22" customHeight="1" spans="1:6" x14ac:dyDescent="0.25">
      <c r="A359" s="12"/>
      <c r="B359" s="12"/>
      <c r="C359" s="12"/>
      <c r="D359" s="13"/>
      <c r="E359" s="12"/>
      <c r="F359" s="15" t="str">
        <f>IF(COUNTA($A359:$E359)=0,"",IF($A359="","Check ID",IF(SUMPRODUCT(--($A$2:$A$500=$A359))&gt;1,"Duplicate ID",IF(B359="","Check ID",IF(SUMPRODUCT(--(Scenarios!$A$2:$A$500=B359))=0,"Check ID",IF(SUMPRODUCT(--(Scenarios!$A$2:$A$500=B359))&gt;1,"Duplicate ID",IF(OR(NOT(ISNUMBER(C359)),NOT(OR(E359="Open",E359="Fixed",E359="Closed"))),"Check inputs","OK")))))))</f>
        <v/>
      </c>
    </row>
    <row r="360" ht="22" customHeight="1" spans="1:6" x14ac:dyDescent="0.25">
      <c r="A360" s="12"/>
      <c r="B360" s="12"/>
      <c r="C360" s="12"/>
      <c r="D360" s="13"/>
      <c r="E360" s="12"/>
      <c r="F360" s="15" t="str">
        <f>IF(COUNTA($A360:$E360)=0,"",IF($A360="","Check ID",IF(SUMPRODUCT(--($A$2:$A$500=$A360))&gt;1,"Duplicate ID",IF(B360="","Check ID",IF(SUMPRODUCT(--(Scenarios!$A$2:$A$500=B360))=0,"Check ID",IF(SUMPRODUCT(--(Scenarios!$A$2:$A$500=B360))&gt;1,"Duplicate ID",IF(OR(NOT(ISNUMBER(C360)),NOT(OR(E360="Open",E360="Fixed",E360="Closed"))),"Check inputs","OK")))))))</f>
        <v/>
      </c>
    </row>
    <row r="361" ht="22" customHeight="1" spans="1:6" x14ac:dyDescent="0.25">
      <c r="A361" s="12"/>
      <c r="B361" s="12"/>
      <c r="C361" s="12"/>
      <c r="D361" s="13"/>
      <c r="E361" s="12"/>
      <c r="F361" s="15" t="str">
        <f>IF(COUNTA($A361:$E361)=0,"",IF($A361="","Check ID",IF(SUMPRODUCT(--($A$2:$A$500=$A361))&gt;1,"Duplicate ID",IF(B361="","Check ID",IF(SUMPRODUCT(--(Scenarios!$A$2:$A$500=B361))=0,"Check ID",IF(SUMPRODUCT(--(Scenarios!$A$2:$A$500=B361))&gt;1,"Duplicate ID",IF(OR(NOT(ISNUMBER(C361)),NOT(OR(E361="Open",E361="Fixed",E361="Closed"))),"Check inputs","OK")))))))</f>
        <v/>
      </c>
    </row>
    <row r="362" ht="22" customHeight="1" spans="1:6" x14ac:dyDescent="0.25">
      <c r="A362" s="12"/>
      <c r="B362" s="12"/>
      <c r="C362" s="12"/>
      <c r="D362" s="13"/>
      <c r="E362" s="12"/>
      <c r="F362" s="15" t="str">
        <f>IF(COUNTA($A362:$E362)=0,"",IF($A362="","Check ID",IF(SUMPRODUCT(--($A$2:$A$500=$A362))&gt;1,"Duplicate ID",IF(B362="","Check ID",IF(SUMPRODUCT(--(Scenarios!$A$2:$A$500=B362))=0,"Check ID",IF(SUMPRODUCT(--(Scenarios!$A$2:$A$500=B362))&gt;1,"Duplicate ID",IF(OR(NOT(ISNUMBER(C362)),NOT(OR(E362="Open",E362="Fixed",E362="Closed"))),"Check inputs","OK")))))))</f>
        <v/>
      </c>
    </row>
    <row r="363" ht="22" customHeight="1" spans="1:6" x14ac:dyDescent="0.25">
      <c r="A363" s="12"/>
      <c r="B363" s="12"/>
      <c r="C363" s="12"/>
      <c r="D363" s="13"/>
      <c r="E363" s="12"/>
      <c r="F363" s="15" t="str">
        <f>IF(COUNTA($A363:$E363)=0,"",IF($A363="","Check ID",IF(SUMPRODUCT(--($A$2:$A$500=$A363))&gt;1,"Duplicate ID",IF(B363="","Check ID",IF(SUMPRODUCT(--(Scenarios!$A$2:$A$500=B363))=0,"Check ID",IF(SUMPRODUCT(--(Scenarios!$A$2:$A$500=B363))&gt;1,"Duplicate ID",IF(OR(NOT(ISNUMBER(C363)),NOT(OR(E363="Open",E363="Fixed",E363="Closed"))),"Check inputs","OK")))))))</f>
        <v/>
      </c>
    </row>
    <row r="364" ht="22" customHeight="1" spans="1:6" x14ac:dyDescent="0.25">
      <c r="A364" s="12"/>
      <c r="B364" s="12"/>
      <c r="C364" s="12"/>
      <c r="D364" s="13"/>
      <c r="E364" s="12"/>
      <c r="F364" s="15" t="str">
        <f>IF(COUNTA($A364:$E364)=0,"",IF($A364="","Check ID",IF(SUMPRODUCT(--($A$2:$A$500=$A364))&gt;1,"Duplicate ID",IF(B364="","Check ID",IF(SUMPRODUCT(--(Scenarios!$A$2:$A$500=B364))=0,"Check ID",IF(SUMPRODUCT(--(Scenarios!$A$2:$A$500=B364))&gt;1,"Duplicate ID",IF(OR(NOT(ISNUMBER(C364)),NOT(OR(E364="Open",E364="Fixed",E364="Closed"))),"Check inputs","OK")))))))</f>
        <v/>
      </c>
    </row>
    <row r="365" ht="22" customHeight="1" spans="1:6" x14ac:dyDescent="0.25">
      <c r="A365" s="12"/>
      <c r="B365" s="12"/>
      <c r="C365" s="12"/>
      <c r="D365" s="13"/>
      <c r="E365" s="12"/>
      <c r="F365" s="15" t="str">
        <f>IF(COUNTA($A365:$E365)=0,"",IF($A365="","Check ID",IF(SUMPRODUCT(--($A$2:$A$500=$A365))&gt;1,"Duplicate ID",IF(B365="","Check ID",IF(SUMPRODUCT(--(Scenarios!$A$2:$A$500=B365))=0,"Check ID",IF(SUMPRODUCT(--(Scenarios!$A$2:$A$500=B365))&gt;1,"Duplicate ID",IF(OR(NOT(ISNUMBER(C365)),NOT(OR(E365="Open",E365="Fixed",E365="Closed"))),"Check inputs","OK")))))))</f>
        <v/>
      </c>
    </row>
    <row r="366" ht="22" customHeight="1" spans="1:6" x14ac:dyDescent="0.25">
      <c r="A366" s="12"/>
      <c r="B366" s="12"/>
      <c r="C366" s="12"/>
      <c r="D366" s="13"/>
      <c r="E366" s="12"/>
      <c r="F366" s="15" t="str">
        <f>IF(COUNTA($A366:$E366)=0,"",IF($A366="","Check ID",IF(SUMPRODUCT(--($A$2:$A$500=$A366))&gt;1,"Duplicate ID",IF(B366="","Check ID",IF(SUMPRODUCT(--(Scenarios!$A$2:$A$500=B366))=0,"Check ID",IF(SUMPRODUCT(--(Scenarios!$A$2:$A$500=B366))&gt;1,"Duplicate ID",IF(OR(NOT(ISNUMBER(C366)),NOT(OR(E366="Open",E366="Fixed",E366="Closed"))),"Check inputs","OK")))))))</f>
        <v/>
      </c>
    </row>
    <row r="367" ht="22" customHeight="1" spans="1:6" x14ac:dyDescent="0.25">
      <c r="A367" s="12"/>
      <c r="B367" s="12"/>
      <c r="C367" s="12"/>
      <c r="D367" s="13"/>
      <c r="E367" s="12"/>
      <c r="F367" s="15" t="str">
        <f>IF(COUNTA($A367:$E367)=0,"",IF($A367="","Check ID",IF(SUMPRODUCT(--($A$2:$A$500=$A367))&gt;1,"Duplicate ID",IF(B367="","Check ID",IF(SUMPRODUCT(--(Scenarios!$A$2:$A$500=B367))=0,"Check ID",IF(SUMPRODUCT(--(Scenarios!$A$2:$A$500=B367))&gt;1,"Duplicate ID",IF(OR(NOT(ISNUMBER(C367)),NOT(OR(E367="Open",E367="Fixed",E367="Closed"))),"Check inputs","OK")))))))</f>
        <v/>
      </c>
    </row>
    <row r="368" ht="22" customHeight="1" spans="1:6" x14ac:dyDescent="0.25">
      <c r="A368" s="12"/>
      <c r="B368" s="12"/>
      <c r="C368" s="12"/>
      <c r="D368" s="13"/>
      <c r="E368" s="12"/>
      <c r="F368" s="15" t="str">
        <f>IF(COUNTA($A368:$E368)=0,"",IF($A368="","Check ID",IF(SUMPRODUCT(--($A$2:$A$500=$A368))&gt;1,"Duplicate ID",IF(B368="","Check ID",IF(SUMPRODUCT(--(Scenarios!$A$2:$A$500=B368))=0,"Check ID",IF(SUMPRODUCT(--(Scenarios!$A$2:$A$500=B368))&gt;1,"Duplicate ID",IF(OR(NOT(ISNUMBER(C368)),NOT(OR(E368="Open",E368="Fixed",E368="Closed"))),"Check inputs","OK")))))))</f>
        <v/>
      </c>
    </row>
    <row r="369" ht="22" customHeight="1" spans="1:6" x14ac:dyDescent="0.25">
      <c r="A369" s="12"/>
      <c r="B369" s="12"/>
      <c r="C369" s="12"/>
      <c r="D369" s="13"/>
      <c r="E369" s="12"/>
      <c r="F369" s="15" t="str">
        <f>IF(COUNTA($A369:$E369)=0,"",IF($A369="","Check ID",IF(SUMPRODUCT(--($A$2:$A$500=$A369))&gt;1,"Duplicate ID",IF(B369="","Check ID",IF(SUMPRODUCT(--(Scenarios!$A$2:$A$500=B369))=0,"Check ID",IF(SUMPRODUCT(--(Scenarios!$A$2:$A$500=B369))&gt;1,"Duplicate ID",IF(OR(NOT(ISNUMBER(C369)),NOT(OR(E369="Open",E369="Fixed",E369="Closed"))),"Check inputs","OK")))))))</f>
        <v/>
      </c>
    </row>
    <row r="370" ht="22" customHeight="1" spans="1:6" x14ac:dyDescent="0.25">
      <c r="A370" s="12"/>
      <c r="B370" s="12"/>
      <c r="C370" s="12"/>
      <c r="D370" s="13"/>
      <c r="E370" s="12"/>
      <c r="F370" s="15" t="str">
        <f>IF(COUNTA($A370:$E370)=0,"",IF($A370="","Check ID",IF(SUMPRODUCT(--($A$2:$A$500=$A370))&gt;1,"Duplicate ID",IF(B370="","Check ID",IF(SUMPRODUCT(--(Scenarios!$A$2:$A$500=B370))=0,"Check ID",IF(SUMPRODUCT(--(Scenarios!$A$2:$A$500=B370))&gt;1,"Duplicate ID",IF(OR(NOT(ISNUMBER(C370)),NOT(OR(E370="Open",E370="Fixed",E370="Closed"))),"Check inputs","OK")))))))</f>
        <v/>
      </c>
    </row>
    <row r="371" ht="22" customHeight="1" spans="1:6" x14ac:dyDescent="0.25">
      <c r="A371" s="12"/>
      <c r="B371" s="12"/>
      <c r="C371" s="12"/>
      <c r="D371" s="13"/>
      <c r="E371" s="12"/>
      <c r="F371" s="15" t="str">
        <f>IF(COUNTA($A371:$E371)=0,"",IF($A371="","Check ID",IF(SUMPRODUCT(--($A$2:$A$500=$A371))&gt;1,"Duplicate ID",IF(B371="","Check ID",IF(SUMPRODUCT(--(Scenarios!$A$2:$A$500=B371))=0,"Check ID",IF(SUMPRODUCT(--(Scenarios!$A$2:$A$500=B371))&gt;1,"Duplicate ID",IF(OR(NOT(ISNUMBER(C371)),NOT(OR(E371="Open",E371="Fixed",E371="Closed"))),"Check inputs","OK")))))))</f>
        <v/>
      </c>
    </row>
    <row r="372" ht="22" customHeight="1" spans="1:6" x14ac:dyDescent="0.25">
      <c r="A372" s="12"/>
      <c r="B372" s="12"/>
      <c r="C372" s="12"/>
      <c r="D372" s="13"/>
      <c r="E372" s="12"/>
      <c r="F372" s="15" t="str">
        <f>IF(COUNTA($A372:$E372)=0,"",IF($A372="","Check ID",IF(SUMPRODUCT(--($A$2:$A$500=$A372))&gt;1,"Duplicate ID",IF(B372="","Check ID",IF(SUMPRODUCT(--(Scenarios!$A$2:$A$500=B372))=0,"Check ID",IF(SUMPRODUCT(--(Scenarios!$A$2:$A$500=B372))&gt;1,"Duplicate ID",IF(OR(NOT(ISNUMBER(C372)),NOT(OR(E372="Open",E372="Fixed",E372="Closed"))),"Check inputs","OK")))))))</f>
        <v/>
      </c>
    </row>
    <row r="373" ht="22" customHeight="1" spans="1:6" x14ac:dyDescent="0.25">
      <c r="A373" s="12"/>
      <c r="B373" s="12"/>
      <c r="C373" s="12"/>
      <c r="D373" s="13"/>
      <c r="E373" s="12"/>
      <c r="F373" s="15" t="str">
        <f>IF(COUNTA($A373:$E373)=0,"",IF($A373="","Check ID",IF(SUMPRODUCT(--($A$2:$A$500=$A373))&gt;1,"Duplicate ID",IF(B373="","Check ID",IF(SUMPRODUCT(--(Scenarios!$A$2:$A$500=B373))=0,"Check ID",IF(SUMPRODUCT(--(Scenarios!$A$2:$A$500=B373))&gt;1,"Duplicate ID",IF(OR(NOT(ISNUMBER(C373)),NOT(OR(E373="Open",E373="Fixed",E373="Closed"))),"Check inputs","OK")))))))</f>
        <v/>
      </c>
    </row>
    <row r="374" ht="22" customHeight="1" spans="1:6" x14ac:dyDescent="0.25">
      <c r="A374" s="12"/>
      <c r="B374" s="12"/>
      <c r="C374" s="12"/>
      <c r="D374" s="13"/>
      <c r="E374" s="12"/>
      <c r="F374" s="15" t="str">
        <f>IF(COUNTA($A374:$E374)=0,"",IF($A374="","Check ID",IF(SUMPRODUCT(--($A$2:$A$500=$A374))&gt;1,"Duplicate ID",IF(B374="","Check ID",IF(SUMPRODUCT(--(Scenarios!$A$2:$A$500=B374))=0,"Check ID",IF(SUMPRODUCT(--(Scenarios!$A$2:$A$500=B374))&gt;1,"Duplicate ID",IF(OR(NOT(ISNUMBER(C374)),NOT(OR(E374="Open",E374="Fixed",E374="Closed"))),"Check inputs","OK")))))))</f>
        <v/>
      </c>
    </row>
    <row r="375" ht="22" customHeight="1" spans="1:6" x14ac:dyDescent="0.25">
      <c r="A375" s="12"/>
      <c r="B375" s="12"/>
      <c r="C375" s="12"/>
      <c r="D375" s="13"/>
      <c r="E375" s="12"/>
      <c r="F375" s="15" t="str">
        <f>IF(COUNTA($A375:$E375)=0,"",IF($A375="","Check ID",IF(SUMPRODUCT(--($A$2:$A$500=$A375))&gt;1,"Duplicate ID",IF(B375="","Check ID",IF(SUMPRODUCT(--(Scenarios!$A$2:$A$500=B375))=0,"Check ID",IF(SUMPRODUCT(--(Scenarios!$A$2:$A$500=B375))&gt;1,"Duplicate ID",IF(OR(NOT(ISNUMBER(C375)),NOT(OR(E375="Open",E375="Fixed",E375="Closed"))),"Check inputs","OK")))))))</f>
        <v/>
      </c>
    </row>
    <row r="376" ht="22" customHeight="1" spans="1:6" x14ac:dyDescent="0.25">
      <c r="A376" s="12"/>
      <c r="B376" s="12"/>
      <c r="C376" s="12"/>
      <c r="D376" s="13"/>
      <c r="E376" s="12"/>
      <c r="F376" s="15" t="str">
        <f>IF(COUNTA($A376:$E376)=0,"",IF($A376="","Check ID",IF(SUMPRODUCT(--($A$2:$A$500=$A376))&gt;1,"Duplicate ID",IF(B376="","Check ID",IF(SUMPRODUCT(--(Scenarios!$A$2:$A$500=B376))=0,"Check ID",IF(SUMPRODUCT(--(Scenarios!$A$2:$A$500=B376))&gt;1,"Duplicate ID",IF(OR(NOT(ISNUMBER(C376)),NOT(OR(E376="Open",E376="Fixed",E376="Closed"))),"Check inputs","OK")))))))</f>
        <v/>
      </c>
    </row>
    <row r="377" ht="22" customHeight="1" spans="1:6" x14ac:dyDescent="0.25">
      <c r="A377" s="12"/>
      <c r="B377" s="12"/>
      <c r="C377" s="12"/>
      <c r="D377" s="13"/>
      <c r="E377" s="12"/>
      <c r="F377" s="15" t="str">
        <f>IF(COUNTA($A377:$E377)=0,"",IF($A377="","Check ID",IF(SUMPRODUCT(--($A$2:$A$500=$A377))&gt;1,"Duplicate ID",IF(B377="","Check ID",IF(SUMPRODUCT(--(Scenarios!$A$2:$A$500=B377))=0,"Check ID",IF(SUMPRODUCT(--(Scenarios!$A$2:$A$500=B377))&gt;1,"Duplicate ID",IF(OR(NOT(ISNUMBER(C377)),NOT(OR(E377="Open",E377="Fixed",E377="Closed"))),"Check inputs","OK")))))))</f>
        <v/>
      </c>
    </row>
    <row r="378" ht="22" customHeight="1" spans="1:6" x14ac:dyDescent="0.25">
      <c r="A378" s="12"/>
      <c r="B378" s="12"/>
      <c r="C378" s="12"/>
      <c r="D378" s="13"/>
      <c r="E378" s="12"/>
      <c r="F378" s="15" t="str">
        <f>IF(COUNTA($A378:$E378)=0,"",IF($A378="","Check ID",IF(SUMPRODUCT(--($A$2:$A$500=$A378))&gt;1,"Duplicate ID",IF(B378="","Check ID",IF(SUMPRODUCT(--(Scenarios!$A$2:$A$500=B378))=0,"Check ID",IF(SUMPRODUCT(--(Scenarios!$A$2:$A$500=B378))&gt;1,"Duplicate ID",IF(OR(NOT(ISNUMBER(C378)),NOT(OR(E378="Open",E378="Fixed",E378="Closed"))),"Check inputs","OK")))))))</f>
        <v/>
      </c>
    </row>
    <row r="379" ht="22" customHeight="1" spans="1:6" x14ac:dyDescent="0.25">
      <c r="A379" s="12"/>
      <c r="B379" s="12"/>
      <c r="C379" s="12"/>
      <c r="D379" s="13"/>
      <c r="E379" s="12"/>
      <c r="F379" s="15" t="str">
        <f>IF(COUNTA($A379:$E379)=0,"",IF($A379="","Check ID",IF(SUMPRODUCT(--($A$2:$A$500=$A379))&gt;1,"Duplicate ID",IF(B379="","Check ID",IF(SUMPRODUCT(--(Scenarios!$A$2:$A$500=B379))=0,"Check ID",IF(SUMPRODUCT(--(Scenarios!$A$2:$A$500=B379))&gt;1,"Duplicate ID",IF(OR(NOT(ISNUMBER(C379)),NOT(OR(E379="Open",E379="Fixed",E379="Closed"))),"Check inputs","OK")))))))</f>
        <v/>
      </c>
    </row>
    <row r="380" ht="22" customHeight="1" spans="1:6" x14ac:dyDescent="0.25">
      <c r="A380" s="12"/>
      <c r="B380" s="12"/>
      <c r="C380" s="12"/>
      <c r="D380" s="13"/>
      <c r="E380" s="12"/>
      <c r="F380" s="15" t="str">
        <f>IF(COUNTA($A380:$E380)=0,"",IF($A380="","Check ID",IF(SUMPRODUCT(--($A$2:$A$500=$A380))&gt;1,"Duplicate ID",IF(B380="","Check ID",IF(SUMPRODUCT(--(Scenarios!$A$2:$A$500=B380))=0,"Check ID",IF(SUMPRODUCT(--(Scenarios!$A$2:$A$500=B380))&gt;1,"Duplicate ID",IF(OR(NOT(ISNUMBER(C380)),NOT(OR(E380="Open",E380="Fixed",E380="Closed"))),"Check inputs","OK")))))))</f>
        <v/>
      </c>
    </row>
    <row r="381" ht="22" customHeight="1" spans="1:6" x14ac:dyDescent="0.25">
      <c r="A381" s="12"/>
      <c r="B381" s="12"/>
      <c r="C381" s="12"/>
      <c r="D381" s="13"/>
      <c r="E381" s="12"/>
      <c r="F381" s="15" t="str">
        <f>IF(COUNTA($A381:$E381)=0,"",IF($A381="","Check ID",IF(SUMPRODUCT(--($A$2:$A$500=$A381))&gt;1,"Duplicate ID",IF(B381="","Check ID",IF(SUMPRODUCT(--(Scenarios!$A$2:$A$500=B381))=0,"Check ID",IF(SUMPRODUCT(--(Scenarios!$A$2:$A$500=B381))&gt;1,"Duplicate ID",IF(OR(NOT(ISNUMBER(C381)),NOT(OR(E381="Open",E381="Fixed",E381="Closed"))),"Check inputs","OK")))))))</f>
        <v/>
      </c>
    </row>
    <row r="382" ht="22" customHeight="1" spans="1:6" x14ac:dyDescent="0.25">
      <c r="A382" s="12"/>
      <c r="B382" s="12"/>
      <c r="C382" s="12"/>
      <c r="D382" s="13"/>
      <c r="E382" s="12"/>
      <c r="F382" s="15" t="str">
        <f>IF(COUNTA($A382:$E382)=0,"",IF($A382="","Check ID",IF(SUMPRODUCT(--($A$2:$A$500=$A382))&gt;1,"Duplicate ID",IF(B382="","Check ID",IF(SUMPRODUCT(--(Scenarios!$A$2:$A$500=B382))=0,"Check ID",IF(SUMPRODUCT(--(Scenarios!$A$2:$A$500=B382))&gt;1,"Duplicate ID",IF(OR(NOT(ISNUMBER(C382)),NOT(OR(E382="Open",E382="Fixed",E382="Closed"))),"Check inputs","OK")))))))</f>
        <v/>
      </c>
    </row>
    <row r="383" ht="22" customHeight="1" spans="1:6" x14ac:dyDescent="0.25">
      <c r="A383" s="12"/>
      <c r="B383" s="12"/>
      <c r="C383" s="12"/>
      <c r="D383" s="13"/>
      <c r="E383" s="12"/>
      <c r="F383" s="15" t="str">
        <f>IF(COUNTA($A383:$E383)=0,"",IF($A383="","Check ID",IF(SUMPRODUCT(--($A$2:$A$500=$A383))&gt;1,"Duplicate ID",IF(B383="","Check ID",IF(SUMPRODUCT(--(Scenarios!$A$2:$A$500=B383))=0,"Check ID",IF(SUMPRODUCT(--(Scenarios!$A$2:$A$500=B383))&gt;1,"Duplicate ID",IF(OR(NOT(ISNUMBER(C383)),NOT(OR(E383="Open",E383="Fixed",E383="Closed"))),"Check inputs","OK")))))))</f>
        <v/>
      </c>
    </row>
    <row r="384" ht="22" customHeight="1" spans="1:6" x14ac:dyDescent="0.25">
      <c r="A384" s="12"/>
      <c r="B384" s="12"/>
      <c r="C384" s="12"/>
      <c r="D384" s="13"/>
      <c r="E384" s="12"/>
      <c r="F384" s="15" t="str">
        <f>IF(COUNTA($A384:$E384)=0,"",IF($A384="","Check ID",IF(SUMPRODUCT(--($A$2:$A$500=$A384))&gt;1,"Duplicate ID",IF(B384="","Check ID",IF(SUMPRODUCT(--(Scenarios!$A$2:$A$500=B384))=0,"Check ID",IF(SUMPRODUCT(--(Scenarios!$A$2:$A$500=B384))&gt;1,"Duplicate ID",IF(OR(NOT(ISNUMBER(C384)),NOT(OR(E384="Open",E384="Fixed",E384="Closed"))),"Check inputs","OK")))))))</f>
        <v/>
      </c>
    </row>
    <row r="385" ht="22" customHeight="1" spans="1:6" x14ac:dyDescent="0.25">
      <c r="A385" s="12"/>
      <c r="B385" s="12"/>
      <c r="C385" s="12"/>
      <c r="D385" s="13"/>
      <c r="E385" s="12"/>
      <c r="F385" s="15" t="str">
        <f>IF(COUNTA($A385:$E385)=0,"",IF($A385="","Check ID",IF(SUMPRODUCT(--($A$2:$A$500=$A385))&gt;1,"Duplicate ID",IF(B385="","Check ID",IF(SUMPRODUCT(--(Scenarios!$A$2:$A$500=B385))=0,"Check ID",IF(SUMPRODUCT(--(Scenarios!$A$2:$A$500=B385))&gt;1,"Duplicate ID",IF(OR(NOT(ISNUMBER(C385)),NOT(OR(E385="Open",E385="Fixed",E385="Closed"))),"Check inputs","OK")))))))</f>
        <v/>
      </c>
    </row>
    <row r="386" ht="22" customHeight="1" spans="1:6" x14ac:dyDescent="0.25">
      <c r="A386" s="12"/>
      <c r="B386" s="12"/>
      <c r="C386" s="12"/>
      <c r="D386" s="13"/>
      <c r="E386" s="12"/>
      <c r="F386" s="15" t="str">
        <f>IF(COUNTA($A386:$E386)=0,"",IF($A386="","Check ID",IF(SUMPRODUCT(--($A$2:$A$500=$A386))&gt;1,"Duplicate ID",IF(B386="","Check ID",IF(SUMPRODUCT(--(Scenarios!$A$2:$A$500=B386))=0,"Check ID",IF(SUMPRODUCT(--(Scenarios!$A$2:$A$500=B386))&gt;1,"Duplicate ID",IF(OR(NOT(ISNUMBER(C386)),NOT(OR(E386="Open",E386="Fixed",E386="Closed"))),"Check inputs","OK")))))))</f>
        <v/>
      </c>
    </row>
    <row r="387" ht="22" customHeight="1" spans="1:6" x14ac:dyDescent="0.25">
      <c r="A387" s="12"/>
      <c r="B387" s="12"/>
      <c r="C387" s="12"/>
      <c r="D387" s="13"/>
      <c r="E387" s="12"/>
      <c r="F387" s="15" t="str">
        <f>IF(COUNTA($A387:$E387)=0,"",IF($A387="","Check ID",IF(SUMPRODUCT(--($A$2:$A$500=$A387))&gt;1,"Duplicate ID",IF(B387="","Check ID",IF(SUMPRODUCT(--(Scenarios!$A$2:$A$500=B387))=0,"Check ID",IF(SUMPRODUCT(--(Scenarios!$A$2:$A$500=B387))&gt;1,"Duplicate ID",IF(OR(NOT(ISNUMBER(C387)),NOT(OR(E387="Open",E387="Fixed",E387="Closed"))),"Check inputs","OK")))))))</f>
        <v/>
      </c>
    </row>
    <row r="388" ht="22" customHeight="1" spans="1:6" x14ac:dyDescent="0.25">
      <c r="A388" s="12"/>
      <c r="B388" s="12"/>
      <c r="C388" s="12"/>
      <c r="D388" s="13"/>
      <c r="E388" s="12"/>
      <c r="F388" s="15" t="str">
        <f>IF(COUNTA($A388:$E388)=0,"",IF($A388="","Check ID",IF(SUMPRODUCT(--($A$2:$A$500=$A388))&gt;1,"Duplicate ID",IF(B388="","Check ID",IF(SUMPRODUCT(--(Scenarios!$A$2:$A$500=B388))=0,"Check ID",IF(SUMPRODUCT(--(Scenarios!$A$2:$A$500=B388))&gt;1,"Duplicate ID",IF(OR(NOT(ISNUMBER(C388)),NOT(OR(E388="Open",E388="Fixed",E388="Closed"))),"Check inputs","OK")))))))</f>
        <v/>
      </c>
    </row>
    <row r="389" ht="22" customHeight="1" spans="1:6" x14ac:dyDescent="0.25">
      <c r="A389" s="12"/>
      <c r="B389" s="12"/>
      <c r="C389" s="12"/>
      <c r="D389" s="13"/>
      <c r="E389" s="12"/>
      <c r="F389" s="15" t="str">
        <f>IF(COUNTA($A389:$E389)=0,"",IF($A389="","Check ID",IF(SUMPRODUCT(--($A$2:$A$500=$A389))&gt;1,"Duplicate ID",IF(B389="","Check ID",IF(SUMPRODUCT(--(Scenarios!$A$2:$A$500=B389))=0,"Check ID",IF(SUMPRODUCT(--(Scenarios!$A$2:$A$500=B389))&gt;1,"Duplicate ID",IF(OR(NOT(ISNUMBER(C389)),NOT(OR(E389="Open",E389="Fixed",E389="Closed"))),"Check inputs","OK")))))))</f>
        <v/>
      </c>
    </row>
    <row r="390" ht="22" customHeight="1" spans="1:6" x14ac:dyDescent="0.25">
      <c r="A390" s="12"/>
      <c r="B390" s="12"/>
      <c r="C390" s="12"/>
      <c r="D390" s="13"/>
      <c r="E390" s="12"/>
      <c r="F390" s="15" t="str">
        <f>IF(COUNTA($A390:$E390)=0,"",IF($A390="","Check ID",IF(SUMPRODUCT(--($A$2:$A$500=$A390))&gt;1,"Duplicate ID",IF(B390="","Check ID",IF(SUMPRODUCT(--(Scenarios!$A$2:$A$500=B390))=0,"Check ID",IF(SUMPRODUCT(--(Scenarios!$A$2:$A$500=B390))&gt;1,"Duplicate ID",IF(OR(NOT(ISNUMBER(C390)),NOT(OR(E390="Open",E390="Fixed",E390="Closed"))),"Check inputs","OK")))))))</f>
        <v/>
      </c>
    </row>
    <row r="391" ht="22" customHeight="1" spans="1:6" x14ac:dyDescent="0.25">
      <c r="A391" s="12"/>
      <c r="B391" s="12"/>
      <c r="C391" s="12"/>
      <c r="D391" s="13"/>
      <c r="E391" s="12"/>
      <c r="F391" s="15" t="str">
        <f>IF(COUNTA($A391:$E391)=0,"",IF($A391="","Check ID",IF(SUMPRODUCT(--($A$2:$A$500=$A391))&gt;1,"Duplicate ID",IF(B391="","Check ID",IF(SUMPRODUCT(--(Scenarios!$A$2:$A$500=B391))=0,"Check ID",IF(SUMPRODUCT(--(Scenarios!$A$2:$A$500=B391))&gt;1,"Duplicate ID",IF(OR(NOT(ISNUMBER(C391)),NOT(OR(E391="Open",E391="Fixed",E391="Closed"))),"Check inputs","OK")))))))</f>
        <v/>
      </c>
    </row>
    <row r="392" ht="22" customHeight="1" spans="1:6" x14ac:dyDescent="0.25">
      <c r="A392" s="12"/>
      <c r="B392" s="12"/>
      <c r="C392" s="12"/>
      <c r="D392" s="13"/>
      <c r="E392" s="12"/>
      <c r="F392" s="15" t="str">
        <f>IF(COUNTA($A392:$E392)=0,"",IF($A392="","Check ID",IF(SUMPRODUCT(--($A$2:$A$500=$A392))&gt;1,"Duplicate ID",IF(B392="","Check ID",IF(SUMPRODUCT(--(Scenarios!$A$2:$A$500=B392))=0,"Check ID",IF(SUMPRODUCT(--(Scenarios!$A$2:$A$500=B392))&gt;1,"Duplicate ID",IF(OR(NOT(ISNUMBER(C392)),NOT(OR(E392="Open",E392="Fixed",E392="Closed"))),"Check inputs","OK")))))))</f>
        <v/>
      </c>
    </row>
    <row r="393" ht="22" customHeight="1" spans="1:6" x14ac:dyDescent="0.25">
      <c r="A393" s="12"/>
      <c r="B393" s="12"/>
      <c r="C393" s="12"/>
      <c r="D393" s="13"/>
      <c r="E393" s="12"/>
      <c r="F393" s="15" t="str">
        <f>IF(COUNTA($A393:$E393)=0,"",IF($A393="","Check ID",IF(SUMPRODUCT(--($A$2:$A$500=$A393))&gt;1,"Duplicate ID",IF(B393="","Check ID",IF(SUMPRODUCT(--(Scenarios!$A$2:$A$500=B393))=0,"Check ID",IF(SUMPRODUCT(--(Scenarios!$A$2:$A$500=B393))&gt;1,"Duplicate ID",IF(OR(NOT(ISNUMBER(C393)),NOT(OR(E393="Open",E393="Fixed",E393="Closed"))),"Check inputs","OK")))))))</f>
        <v/>
      </c>
    </row>
    <row r="394" ht="22" customHeight="1" spans="1:6" x14ac:dyDescent="0.25">
      <c r="A394" s="12"/>
      <c r="B394" s="12"/>
      <c r="C394" s="12"/>
      <c r="D394" s="13"/>
      <c r="E394" s="12"/>
      <c r="F394" s="15" t="str">
        <f>IF(COUNTA($A394:$E394)=0,"",IF($A394="","Check ID",IF(SUMPRODUCT(--($A$2:$A$500=$A394))&gt;1,"Duplicate ID",IF(B394="","Check ID",IF(SUMPRODUCT(--(Scenarios!$A$2:$A$500=B394))=0,"Check ID",IF(SUMPRODUCT(--(Scenarios!$A$2:$A$500=B394))&gt;1,"Duplicate ID",IF(OR(NOT(ISNUMBER(C394)),NOT(OR(E394="Open",E394="Fixed",E394="Closed"))),"Check inputs","OK")))))))</f>
        <v/>
      </c>
    </row>
    <row r="395" ht="22" customHeight="1" spans="1:6" x14ac:dyDescent="0.25">
      <c r="A395" s="12"/>
      <c r="B395" s="12"/>
      <c r="C395" s="12"/>
      <c r="D395" s="13"/>
      <c r="E395" s="12"/>
      <c r="F395" s="15" t="str">
        <f>IF(COUNTA($A395:$E395)=0,"",IF($A395="","Check ID",IF(SUMPRODUCT(--($A$2:$A$500=$A395))&gt;1,"Duplicate ID",IF(B395="","Check ID",IF(SUMPRODUCT(--(Scenarios!$A$2:$A$500=B395))=0,"Check ID",IF(SUMPRODUCT(--(Scenarios!$A$2:$A$500=B395))&gt;1,"Duplicate ID",IF(OR(NOT(ISNUMBER(C395)),NOT(OR(E395="Open",E395="Fixed",E395="Closed"))),"Check inputs","OK")))))))</f>
        <v/>
      </c>
    </row>
    <row r="396" ht="22" customHeight="1" spans="1:6" x14ac:dyDescent="0.25">
      <c r="A396" s="12"/>
      <c r="B396" s="12"/>
      <c r="C396" s="12"/>
      <c r="D396" s="13"/>
      <c r="E396" s="12"/>
      <c r="F396" s="15" t="str">
        <f>IF(COUNTA($A396:$E396)=0,"",IF($A396="","Check ID",IF(SUMPRODUCT(--($A$2:$A$500=$A396))&gt;1,"Duplicate ID",IF(B396="","Check ID",IF(SUMPRODUCT(--(Scenarios!$A$2:$A$500=B396))=0,"Check ID",IF(SUMPRODUCT(--(Scenarios!$A$2:$A$500=B396))&gt;1,"Duplicate ID",IF(OR(NOT(ISNUMBER(C396)),NOT(OR(E396="Open",E396="Fixed",E396="Closed"))),"Check inputs","OK")))))))</f>
        <v/>
      </c>
    </row>
    <row r="397" ht="22" customHeight="1" spans="1:6" x14ac:dyDescent="0.25">
      <c r="A397" s="12"/>
      <c r="B397" s="12"/>
      <c r="C397" s="12"/>
      <c r="D397" s="13"/>
      <c r="E397" s="12"/>
      <c r="F397" s="15" t="str">
        <f>IF(COUNTA($A397:$E397)=0,"",IF($A397="","Check ID",IF(SUMPRODUCT(--($A$2:$A$500=$A397))&gt;1,"Duplicate ID",IF(B397="","Check ID",IF(SUMPRODUCT(--(Scenarios!$A$2:$A$500=B397))=0,"Check ID",IF(SUMPRODUCT(--(Scenarios!$A$2:$A$500=B397))&gt;1,"Duplicate ID",IF(OR(NOT(ISNUMBER(C397)),NOT(OR(E397="Open",E397="Fixed",E397="Closed"))),"Check inputs","OK")))))))</f>
        <v/>
      </c>
    </row>
    <row r="398" ht="22" customHeight="1" spans="1:6" x14ac:dyDescent="0.25">
      <c r="A398" s="12"/>
      <c r="B398" s="12"/>
      <c r="C398" s="12"/>
      <c r="D398" s="13"/>
      <c r="E398" s="12"/>
      <c r="F398" s="15" t="str">
        <f>IF(COUNTA($A398:$E398)=0,"",IF($A398="","Check ID",IF(SUMPRODUCT(--($A$2:$A$500=$A398))&gt;1,"Duplicate ID",IF(B398="","Check ID",IF(SUMPRODUCT(--(Scenarios!$A$2:$A$500=B398))=0,"Check ID",IF(SUMPRODUCT(--(Scenarios!$A$2:$A$500=B398))&gt;1,"Duplicate ID",IF(OR(NOT(ISNUMBER(C398)),NOT(OR(E398="Open",E398="Fixed",E398="Closed"))),"Check inputs","OK")))))))</f>
        <v/>
      </c>
    </row>
    <row r="399" ht="22" customHeight="1" spans="1:6" x14ac:dyDescent="0.25">
      <c r="A399" s="12"/>
      <c r="B399" s="12"/>
      <c r="C399" s="12"/>
      <c r="D399" s="13"/>
      <c r="E399" s="12"/>
      <c r="F399" s="15" t="str">
        <f>IF(COUNTA($A399:$E399)=0,"",IF($A399="","Check ID",IF(SUMPRODUCT(--($A$2:$A$500=$A399))&gt;1,"Duplicate ID",IF(B399="","Check ID",IF(SUMPRODUCT(--(Scenarios!$A$2:$A$500=B399))=0,"Check ID",IF(SUMPRODUCT(--(Scenarios!$A$2:$A$500=B399))&gt;1,"Duplicate ID",IF(OR(NOT(ISNUMBER(C399)),NOT(OR(E399="Open",E399="Fixed",E399="Closed"))),"Check inputs","OK")))))))</f>
        <v/>
      </c>
    </row>
    <row r="400" ht="22" customHeight="1" spans="1:6" x14ac:dyDescent="0.25">
      <c r="A400" s="12"/>
      <c r="B400" s="12"/>
      <c r="C400" s="12"/>
      <c r="D400" s="13"/>
      <c r="E400" s="12"/>
      <c r="F400" s="15" t="str">
        <f>IF(COUNTA($A400:$E400)=0,"",IF($A400="","Check ID",IF(SUMPRODUCT(--($A$2:$A$500=$A400))&gt;1,"Duplicate ID",IF(B400="","Check ID",IF(SUMPRODUCT(--(Scenarios!$A$2:$A$500=B400))=0,"Check ID",IF(SUMPRODUCT(--(Scenarios!$A$2:$A$500=B400))&gt;1,"Duplicate ID",IF(OR(NOT(ISNUMBER(C400)),NOT(OR(E400="Open",E400="Fixed",E400="Closed"))),"Check inputs","OK")))))))</f>
        <v/>
      </c>
    </row>
    <row r="401" ht="22" customHeight="1" spans="1:6" x14ac:dyDescent="0.25">
      <c r="A401" s="12"/>
      <c r="B401" s="12"/>
      <c r="C401" s="12"/>
      <c r="D401" s="13"/>
      <c r="E401" s="12"/>
      <c r="F401" s="15" t="str">
        <f>IF(COUNTA($A401:$E401)=0,"",IF($A401="","Check ID",IF(SUMPRODUCT(--($A$2:$A$500=$A401))&gt;1,"Duplicate ID",IF(B401="","Check ID",IF(SUMPRODUCT(--(Scenarios!$A$2:$A$500=B401))=0,"Check ID",IF(SUMPRODUCT(--(Scenarios!$A$2:$A$500=B401))&gt;1,"Duplicate ID",IF(OR(NOT(ISNUMBER(C401)),NOT(OR(E401="Open",E401="Fixed",E401="Closed"))),"Check inputs","OK")))))))</f>
        <v/>
      </c>
    </row>
    <row r="402" ht="22" customHeight="1" spans="1:6" x14ac:dyDescent="0.25">
      <c r="A402" s="12"/>
      <c r="B402" s="12"/>
      <c r="C402" s="12"/>
      <c r="D402" s="13"/>
      <c r="E402" s="12"/>
      <c r="F402" s="15" t="str">
        <f>IF(COUNTA($A402:$E402)=0,"",IF($A402="","Check ID",IF(SUMPRODUCT(--($A$2:$A$500=$A402))&gt;1,"Duplicate ID",IF(B402="","Check ID",IF(SUMPRODUCT(--(Scenarios!$A$2:$A$500=B402))=0,"Check ID",IF(SUMPRODUCT(--(Scenarios!$A$2:$A$500=B402))&gt;1,"Duplicate ID",IF(OR(NOT(ISNUMBER(C402)),NOT(OR(E402="Open",E402="Fixed",E402="Closed"))),"Check inputs","OK")))))))</f>
        <v/>
      </c>
    </row>
    <row r="403" ht="22" customHeight="1" spans="1:6" x14ac:dyDescent="0.25">
      <c r="A403" s="12"/>
      <c r="B403" s="12"/>
      <c r="C403" s="12"/>
      <c r="D403" s="13"/>
      <c r="E403" s="12"/>
      <c r="F403" s="15" t="str">
        <f>IF(COUNTA($A403:$E403)=0,"",IF($A403="","Check ID",IF(SUMPRODUCT(--($A$2:$A$500=$A403))&gt;1,"Duplicate ID",IF(B403="","Check ID",IF(SUMPRODUCT(--(Scenarios!$A$2:$A$500=B403))=0,"Check ID",IF(SUMPRODUCT(--(Scenarios!$A$2:$A$500=B403))&gt;1,"Duplicate ID",IF(OR(NOT(ISNUMBER(C403)),NOT(OR(E403="Open",E403="Fixed",E403="Closed"))),"Check inputs","OK")))))))</f>
        <v/>
      </c>
    </row>
    <row r="404" ht="22" customHeight="1" spans="1:6" x14ac:dyDescent="0.25">
      <c r="A404" s="12"/>
      <c r="B404" s="12"/>
      <c r="C404" s="12"/>
      <c r="D404" s="13"/>
      <c r="E404" s="12"/>
      <c r="F404" s="15" t="str">
        <f>IF(COUNTA($A404:$E404)=0,"",IF($A404="","Check ID",IF(SUMPRODUCT(--($A$2:$A$500=$A404))&gt;1,"Duplicate ID",IF(B404="","Check ID",IF(SUMPRODUCT(--(Scenarios!$A$2:$A$500=B404))=0,"Check ID",IF(SUMPRODUCT(--(Scenarios!$A$2:$A$500=B404))&gt;1,"Duplicate ID",IF(OR(NOT(ISNUMBER(C404)),NOT(OR(E404="Open",E404="Fixed",E404="Closed"))),"Check inputs","OK")))))))</f>
        <v/>
      </c>
    </row>
    <row r="405" ht="22" customHeight="1" spans="1:6" x14ac:dyDescent="0.25">
      <c r="A405" s="12"/>
      <c r="B405" s="12"/>
      <c r="C405" s="12"/>
      <c r="D405" s="13"/>
      <c r="E405" s="12"/>
      <c r="F405" s="15" t="str">
        <f>IF(COUNTA($A405:$E405)=0,"",IF($A405="","Check ID",IF(SUMPRODUCT(--($A$2:$A$500=$A405))&gt;1,"Duplicate ID",IF(B405="","Check ID",IF(SUMPRODUCT(--(Scenarios!$A$2:$A$500=B405))=0,"Check ID",IF(SUMPRODUCT(--(Scenarios!$A$2:$A$500=B405))&gt;1,"Duplicate ID",IF(OR(NOT(ISNUMBER(C405)),NOT(OR(E405="Open",E405="Fixed",E405="Closed"))),"Check inputs","OK")))))))</f>
        <v/>
      </c>
    </row>
    <row r="406" ht="22" customHeight="1" spans="1:6" x14ac:dyDescent="0.25">
      <c r="A406" s="12"/>
      <c r="B406" s="12"/>
      <c r="C406" s="12"/>
      <c r="D406" s="13"/>
      <c r="E406" s="12"/>
      <c r="F406" s="15" t="str">
        <f>IF(COUNTA($A406:$E406)=0,"",IF($A406="","Check ID",IF(SUMPRODUCT(--($A$2:$A$500=$A406))&gt;1,"Duplicate ID",IF(B406="","Check ID",IF(SUMPRODUCT(--(Scenarios!$A$2:$A$500=B406))=0,"Check ID",IF(SUMPRODUCT(--(Scenarios!$A$2:$A$500=B406))&gt;1,"Duplicate ID",IF(OR(NOT(ISNUMBER(C406)),NOT(OR(E406="Open",E406="Fixed",E406="Closed"))),"Check inputs","OK")))))))</f>
        <v/>
      </c>
    </row>
    <row r="407" ht="22" customHeight="1" spans="1:6" x14ac:dyDescent="0.25">
      <c r="A407" s="12"/>
      <c r="B407" s="12"/>
      <c r="C407" s="12"/>
      <c r="D407" s="13"/>
      <c r="E407" s="12"/>
      <c r="F407" s="15" t="str">
        <f>IF(COUNTA($A407:$E407)=0,"",IF($A407="","Check ID",IF(SUMPRODUCT(--($A$2:$A$500=$A407))&gt;1,"Duplicate ID",IF(B407="","Check ID",IF(SUMPRODUCT(--(Scenarios!$A$2:$A$500=B407))=0,"Check ID",IF(SUMPRODUCT(--(Scenarios!$A$2:$A$500=B407))&gt;1,"Duplicate ID",IF(OR(NOT(ISNUMBER(C407)),NOT(OR(E407="Open",E407="Fixed",E407="Closed"))),"Check inputs","OK")))))))</f>
        <v/>
      </c>
    </row>
    <row r="408" ht="22" customHeight="1" spans="1:6" x14ac:dyDescent="0.25">
      <c r="A408" s="12"/>
      <c r="B408" s="12"/>
      <c r="C408" s="12"/>
      <c r="D408" s="13"/>
      <c r="E408" s="12"/>
      <c r="F408" s="15" t="str">
        <f>IF(COUNTA($A408:$E408)=0,"",IF($A408="","Check ID",IF(SUMPRODUCT(--($A$2:$A$500=$A408))&gt;1,"Duplicate ID",IF(B408="","Check ID",IF(SUMPRODUCT(--(Scenarios!$A$2:$A$500=B408))=0,"Check ID",IF(SUMPRODUCT(--(Scenarios!$A$2:$A$500=B408))&gt;1,"Duplicate ID",IF(OR(NOT(ISNUMBER(C408)),NOT(OR(E408="Open",E408="Fixed",E408="Closed"))),"Check inputs","OK")))))))</f>
        <v/>
      </c>
    </row>
    <row r="409" ht="22" customHeight="1" spans="1:6" x14ac:dyDescent="0.25">
      <c r="A409" s="12"/>
      <c r="B409" s="12"/>
      <c r="C409" s="12"/>
      <c r="D409" s="13"/>
      <c r="E409" s="12"/>
      <c r="F409" s="15" t="str">
        <f>IF(COUNTA($A409:$E409)=0,"",IF($A409="","Check ID",IF(SUMPRODUCT(--($A$2:$A$500=$A409))&gt;1,"Duplicate ID",IF(B409="","Check ID",IF(SUMPRODUCT(--(Scenarios!$A$2:$A$500=B409))=0,"Check ID",IF(SUMPRODUCT(--(Scenarios!$A$2:$A$500=B409))&gt;1,"Duplicate ID",IF(OR(NOT(ISNUMBER(C409)),NOT(OR(E409="Open",E409="Fixed",E409="Closed"))),"Check inputs","OK")))))))</f>
        <v/>
      </c>
    </row>
    <row r="410" ht="22" customHeight="1" spans="1:6" x14ac:dyDescent="0.25">
      <c r="A410" s="12"/>
      <c r="B410" s="12"/>
      <c r="C410" s="12"/>
      <c r="D410" s="13"/>
      <c r="E410" s="12"/>
      <c r="F410" s="15" t="str">
        <f>IF(COUNTA($A410:$E410)=0,"",IF($A410="","Check ID",IF(SUMPRODUCT(--($A$2:$A$500=$A410))&gt;1,"Duplicate ID",IF(B410="","Check ID",IF(SUMPRODUCT(--(Scenarios!$A$2:$A$500=B410))=0,"Check ID",IF(SUMPRODUCT(--(Scenarios!$A$2:$A$500=B410))&gt;1,"Duplicate ID",IF(OR(NOT(ISNUMBER(C410)),NOT(OR(E410="Open",E410="Fixed",E410="Closed"))),"Check inputs","OK")))))))</f>
        <v/>
      </c>
    </row>
    <row r="411" ht="22" customHeight="1" spans="1:6" x14ac:dyDescent="0.25">
      <c r="A411" s="12"/>
      <c r="B411" s="12"/>
      <c r="C411" s="12"/>
      <c r="D411" s="13"/>
      <c r="E411" s="12"/>
      <c r="F411" s="15" t="str">
        <f>IF(COUNTA($A411:$E411)=0,"",IF($A411="","Check ID",IF(SUMPRODUCT(--($A$2:$A$500=$A411))&gt;1,"Duplicate ID",IF(B411="","Check ID",IF(SUMPRODUCT(--(Scenarios!$A$2:$A$500=B411))=0,"Check ID",IF(SUMPRODUCT(--(Scenarios!$A$2:$A$500=B411))&gt;1,"Duplicate ID",IF(OR(NOT(ISNUMBER(C411)),NOT(OR(E411="Open",E411="Fixed",E411="Closed"))),"Check inputs","OK")))))))</f>
        <v/>
      </c>
    </row>
    <row r="412" ht="22" customHeight="1" spans="1:6" x14ac:dyDescent="0.25">
      <c r="A412" s="12"/>
      <c r="B412" s="12"/>
      <c r="C412" s="12"/>
      <c r="D412" s="13"/>
      <c r="E412" s="12"/>
      <c r="F412" s="15" t="str">
        <f>IF(COUNTA($A412:$E412)=0,"",IF($A412="","Check ID",IF(SUMPRODUCT(--($A$2:$A$500=$A412))&gt;1,"Duplicate ID",IF(B412="","Check ID",IF(SUMPRODUCT(--(Scenarios!$A$2:$A$500=B412))=0,"Check ID",IF(SUMPRODUCT(--(Scenarios!$A$2:$A$500=B412))&gt;1,"Duplicate ID",IF(OR(NOT(ISNUMBER(C412)),NOT(OR(E412="Open",E412="Fixed",E412="Closed"))),"Check inputs","OK")))))))</f>
        <v/>
      </c>
    </row>
    <row r="413" ht="22" customHeight="1" spans="1:6" x14ac:dyDescent="0.25">
      <c r="A413" s="12"/>
      <c r="B413" s="12"/>
      <c r="C413" s="12"/>
      <c r="D413" s="13"/>
      <c r="E413" s="12"/>
      <c r="F413" s="15" t="str">
        <f>IF(COUNTA($A413:$E413)=0,"",IF($A413="","Check ID",IF(SUMPRODUCT(--($A$2:$A$500=$A413))&gt;1,"Duplicate ID",IF(B413="","Check ID",IF(SUMPRODUCT(--(Scenarios!$A$2:$A$500=B413))=0,"Check ID",IF(SUMPRODUCT(--(Scenarios!$A$2:$A$500=B413))&gt;1,"Duplicate ID",IF(OR(NOT(ISNUMBER(C413)),NOT(OR(E413="Open",E413="Fixed",E413="Closed"))),"Check inputs","OK")))))))</f>
        <v/>
      </c>
    </row>
    <row r="414" ht="22" customHeight="1" spans="1:6" x14ac:dyDescent="0.25">
      <c r="A414" s="12"/>
      <c r="B414" s="12"/>
      <c r="C414" s="12"/>
      <c r="D414" s="13"/>
      <c r="E414" s="12"/>
      <c r="F414" s="15" t="str">
        <f>IF(COUNTA($A414:$E414)=0,"",IF($A414="","Check ID",IF(SUMPRODUCT(--($A$2:$A$500=$A414))&gt;1,"Duplicate ID",IF(B414="","Check ID",IF(SUMPRODUCT(--(Scenarios!$A$2:$A$500=B414))=0,"Check ID",IF(SUMPRODUCT(--(Scenarios!$A$2:$A$500=B414))&gt;1,"Duplicate ID",IF(OR(NOT(ISNUMBER(C414)),NOT(OR(E414="Open",E414="Fixed",E414="Closed"))),"Check inputs","OK")))))))</f>
        <v/>
      </c>
    </row>
    <row r="415" ht="22" customHeight="1" spans="1:6" x14ac:dyDescent="0.25">
      <c r="A415" s="12"/>
      <c r="B415" s="12"/>
      <c r="C415" s="12"/>
      <c r="D415" s="13"/>
      <c r="E415" s="12"/>
      <c r="F415" s="15" t="str">
        <f>IF(COUNTA($A415:$E415)=0,"",IF($A415="","Check ID",IF(SUMPRODUCT(--($A$2:$A$500=$A415))&gt;1,"Duplicate ID",IF(B415="","Check ID",IF(SUMPRODUCT(--(Scenarios!$A$2:$A$500=B415))=0,"Check ID",IF(SUMPRODUCT(--(Scenarios!$A$2:$A$500=B415))&gt;1,"Duplicate ID",IF(OR(NOT(ISNUMBER(C415)),NOT(OR(E415="Open",E415="Fixed",E415="Closed"))),"Check inputs","OK")))))))</f>
        <v/>
      </c>
    </row>
    <row r="416" ht="22" customHeight="1" spans="1:6" x14ac:dyDescent="0.25">
      <c r="A416" s="12"/>
      <c r="B416" s="12"/>
      <c r="C416" s="12"/>
      <c r="D416" s="13"/>
      <c r="E416" s="12"/>
      <c r="F416" s="15" t="str">
        <f>IF(COUNTA($A416:$E416)=0,"",IF($A416="","Check ID",IF(SUMPRODUCT(--($A$2:$A$500=$A416))&gt;1,"Duplicate ID",IF(B416="","Check ID",IF(SUMPRODUCT(--(Scenarios!$A$2:$A$500=B416))=0,"Check ID",IF(SUMPRODUCT(--(Scenarios!$A$2:$A$500=B416))&gt;1,"Duplicate ID",IF(OR(NOT(ISNUMBER(C416)),NOT(OR(E416="Open",E416="Fixed",E416="Closed"))),"Check inputs","OK")))))))</f>
        <v/>
      </c>
    </row>
    <row r="417" ht="22" customHeight="1" spans="1:6" x14ac:dyDescent="0.25">
      <c r="A417" s="12"/>
      <c r="B417" s="12"/>
      <c r="C417" s="12"/>
      <c r="D417" s="13"/>
      <c r="E417" s="12"/>
      <c r="F417" s="15" t="str">
        <f>IF(COUNTA($A417:$E417)=0,"",IF($A417="","Check ID",IF(SUMPRODUCT(--($A$2:$A$500=$A417))&gt;1,"Duplicate ID",IF(B417="","Check ID",IF(SUMPRODUCT(--(Scenarios!$A$2:$A$500=B417))=0,"Check ID",IF(SUMPRODUCT(--(Scenarios!$A$2:$A$500=B417))&gt;1,"Duplicate ID",IF(OR(NOT(ISNUMBER(C417)),NOT(OR(E417="Open",E417="Fixed",E417="Closed"))),"Check inputs","OK")))))))</f>
        <v/>
      </c>
    </row>
    <row r="418" ht="22" customHeight="1" spans="1:6" x14ac:dyDescent="0.25">
      <c r="A418" s="12"/>
      <c r="B418" s="12"/>
      <c r="C418" s="12"/>
      <c r="D418" s="13"/>
      <c r="E418" s="12"/>
      <c r="F418" s="15" t="str">
        <f>IF(COUNTA($A418:$E418)=0,"",IF($A418="","Check ID",IF(SUMPRODUCT(--($A$2:$A$500=$A418))&gt;1,"Duplicate ID",IF(B418="","Check ID",IF(SUMPRODUCT(--(Scenarios!$A$2:$A$500=B418))=0,"Check ID",IF(SUMPRODUCT(--(Scenarios!$A$2:$A$500=B418))&gt;1,"Duplicate ID",IF(OR(NOT(ISNUMBER(C418)),NOT(OR(E418="Open",E418="Fixed",E418="Closed"))),"Check inputs","OK")))))))</f>
        <v/>
      </c>
    </row>
    <row r="419" ht="22" customHeight="1" spans="1:6" x14ac:dyDescent="0.25">
      <c r="A419" s="12"/>
      <c r="B419" s="12"/>
      <c r="C419" s="12"/>
      <c r="D419" s="13"/>
      <c r="E419" s="12"/>
      <c r="F419" s="15" t="str">
        <f>IF(COUNTA($A419:$E419)=0,"",IF($A419="","Check ID",IF(SUMPRODUCT(--($A$2:$A$500=$A419))&gt;1,"Duplicate ID",IF(B419="","Check ID",IF(SUMPRODUCT(--(Scenarios!$A$2:$A$500=B419))=0,"Check ID",IF(SUMPRODUCT(--(Scenarios!$A$2:$A$500=B419))&gt;1,"Duplicate ID",IF(OR(NOT(ISNUMBER(C419)),NOT(OR(E419="Open",E419="Fixed",E419="Closed"))),"Check inputs","OK")))))))</f>
        <v/>
      </c>
    </row>
    <row r="420" ht="22" customHeight="1" spans="1:6" x14ac:dyDescent="0.25">
      <c r="A420" s="12"/>
      <c r="B420" s="12"/>
      <c r="C420" s="12"/>
      <c r="D420" s="13"/>
      <c r="E420" s="12"/>
      <c r="F420" s="15" t="str">
        <f>IF(COUNTA($A420:$E420)=0,"",IF($A420="","Check ID",IF(SUMPRODUCT(--($A$2:$A$500=$A420))&gt;1,"Duplicate ID",IF(B420="","Check ID",IF(SUMPRODUCT(--(Scenarios!$A$2:$A$500=B420))=0,"Check ID",IF(SUMPRODUCT(--(Scenarios!$A$2:$A$500=B420))&gt;1,"Duplicate ID",IF(OR(NOT(ISNUMBER(C420)),NOT(OR(E420="Open",E420="Fixed",E420="Closed"))),"Check inputs","OK")))))))</f>
        <v/>
      </c>
    </row>
    <row r="421" ht="22" customHeight="1" spans="1:6" x14ac:dyDescent="0.25">
      <c r="A421" s="12"/>
      <c r="B421" s="12"/>
      <c r="C421" s="12"/>
      <c r="D421" s="13"/>
      <c r="E421" s="12"/>
      <c r="F421" s="15" t="str">
        <f>IF(COUNTA($A421:$E421)=0,"",IF($A421="","Check ID",IF(SUMPRODUCT(--($A$2:$A$500=$A421))&gt;1,"Duplicate ID",IF(B421="","Check ID",IF(SUMPRODUCT(--(Scenarios!$A$2:$A$500=B421))=0,"Check ID",IF(SUMPRODUCT(--(Scenarios!$A$2:$A$500=B421))&gt;1,"Duplicate ID",IF(OR(NOT(ISNUMBER(C421)),NOT(OR(E421="Open",E421="Fixed",E421="Closed"))),"Check inputs","OK")))))))</f>
        <v/>
      </c>
    </row>
    <row r="422" ht="22" customHeight="1" spans="1:6" x14ac:dyDescent="0.25">
      <c r="A422" s="12"/>
      <c r="B422" s="12"/>
      <c r="C422" s="12"/>
      <c r="D422" s="13"/>
      <c r="E422" s="12"/>
      <c r="F422" s="15" t="str">
        <f>IF(COUNTA($A422:$E422)=0,"",IF($A422="","Check ID",IF(SUMPRODUCT(--($A$2:$A$500=$A422))&gt;1,"Duplicate ID",IF(B422="","Check ID",IF(SUMPRODUCT(--(Scenarios!$A$2:$A$500=B422))=0,"Check ID",IF(SUMPRODUCT(--(Scenarios!$A$2:$A$500=B422))&gt;1,"Duplicate ID",IF(OR(NOT(ISNUMBER(C422)),NOT(OR(E422="Open",E422="Fixed",E422="Closed"))),"Check inputs","OK")))))))</f>
        <v/>
      </c>
    </row>
    <row r="423" ht="22" customHeight="1" spans="1:6" x14ac:dyDescent="0.25">
      <c r="A423" s="12"/>
      <c r="B423" s="12"/>
      <c r="C423" s="12"/>
      <c r="D423" s="13"/>
      <c r="E423" s="12"/>
      <c r="F423" s="15" t="str">
        <f>IF(COUNTA($A423:$E423)=0,"",IF($A423="","Check ID",IF(SUMPRODUCT(--($A$2:$A$500=$A423))&gt;1,"Duplicate ID",IF(B423="","Check ID",IF(SUMPRODUCT(--(Scenarios!$A$2:$A$500=B423))=0,"Check ID",IF(SUMPRODUCT(--(Scenarios!$A$2:$A$500=B423))&gt;1,"Duplicate ID",IF(OR(NOT(ISNUMBER(C423)),NOT(OR(E423="Open",E423="Fixed",E423="Closed"))),"Check inputs","OK")))))))</f>
        <v/>
      </c>
    </row>
    <row r="424" ht="22" customHeight="1" spans="1:6" x14ac:dyDescent="0.25">
      <c r="A424" s="12"/>
      <c r="B424" s="12"/>
      <c r="C424" s="12"/>
      <c r="D424" s="13"/>
      <c r="E424" s="12"/>
      <c r="F424" s="15" t="str">
        <f>IF(COUNTA($A424:$E424)=0,"",IF($A424="","Check ID",IF(SUMPRODUCT(--($A$2:$A$500=$A424))&gt;1,"Duplicate ID",IF(B424="","Check ID",IF(SUMPRODUCT(--(Scenarios!$A$2:$A$500=B424))=0,"Check ID",IF(SUMPRODUCT(--(Scenarios!$A$2:$A$500=B424))&gt;1,"Duplicate ID",IF(OR(NOT(ISNUMBER(C424)),NOT(OR(E424="Open",E424="Fixed",E424="Closed"))),"Check inputs","OK")))))))</f>
        <v/>
      </c>
    </row>
    <row r="425" ht="22" customHeight="1" spans="1:6" x14ac:dyDescent="0.25">
      <c r="A425" s="12"/>
      <c r="B425" s="12"/>
      <c r="C425" s="12"/>
      <c r="D425" s="13"/>
      <c r="E425" s="12"/>
      <c r="F425" s="15" t="str">
        <f>IF(COUNTA($A425:$E425)=0,"",IF($A425="","Check ID",IF(SUMPRODUCT(--($A$2:$A$500=$A425))&gt;1,"Duplicate ID",IF(B425="","Check ID",IF(SUMPRODUCT(--(Scenarios!$A$2:$A$500=B425))=0,"Check ID",IF(SUMPRODUCT(--(Scenarios!$A$2:$A$500=B425))&gt;1,"Duplicate ID",IF(OR(NOT(ISNUMBER(C425)),NOT(OR(E425="Open",E425="Fixed",E425="Closed"))),"Check inputs","OK")))))))</f>
        <v/>
      </c>
    </row>
    <row r="426" ht="22" customHeight="1" spans="1:6" x14ac:dyDescent="0.25">
      <c r="A426" s="12"/>
      <c r="B426" s="12"/>
      <c r="C426" s="12"/>
      <c r="D426" s="13"/>
      <c r="E426" s="12"/>
      <c r="F426" s="15" t="str">
        <f>IF(COUNTA($A426:$E426)=0,"",IF($A426="","Check ID",IF(SUMPRODUCT(--($A$2:$A$500=$A426))&gt;1,"Duplicate ID",IF(B426="","Check ID",IF(SUMPRODUCT(--(Scenarios!$A$2:$A$500=B426))=0,"Check ID",IF(SUMPRODUCT(--(Scenarios!$A$2:$A$500=B426))&gt;1,"Duplicate ID",IF(OR(NOT(ISNUMBER(C426)),NOT(OR(E426="Open",E426="Fixed",E426="Closed"))),"Check inputs","OK")))))))</f>
        <v/>
      </c>
    </row>
    <row r="427" ht="22" customHeight="1" spans="1:6" x14ac:dyDescent="0.25">
      <c r="A427" s="12"/>
      <c r="B427" s="12"/>
      <c r="C427" s="12"/>
      <c r="D427" s="13"/>
      <c r="E427" s="12"/>
      <c r="F427" s="15" t="str">
        <f>IF(COUNTA($A427:$E427)=0,"",IF($A427="","Check ID",IF(SUMPRODUCT(--($A$2:$A$500=$A427))&gt;1,"Duplicate ID",IF(B427="","Check ID",IF(SUMPRODUCT(--(Scenarios!$A$2:$A$500=B427))=0,"Check ID",IF(SUMPRODUCT(--(Scenarios!$A$2:$A$500=B427))&gt;1,"Duplicate ID",IF(OR(NOT(ISNUMBER(C427)),NOT(OR(E427="Open",E427="Fixed",E427="Closed"))),"Check inputs","OK")))))))</f>
        <v/>
      </c>
    </row>
    <row r="428" ht="22" customHeight="1" spans="1:6" x14ac:dyDescent="0.25">
      <c r="A428" s="12"/>
      <c r="B428" s="12"/>
      <c r="C428" s="12"/>
      <c r="D428" s="13"/>
      <c r="E428" s="12"/>
      <c r="F428" s="15" t="str">
        <f>IF(COUNTA($A428:$E428)=0,"",IF($A428="","Check ID",IF(SUMPRODUCT(--($A$2:$A$500=$A428))&gt;1,"Duplicate ID",IF(B428="","Check ID",IF(SUMPRODUCT(--(Scenarios!$A$2:$A$500=B428))=0,"Check ID",IF(SUMPRODUCT(--(Scenarios!$A$2:$A$500=B428))&gt;1,"Duplicate ID",IF(OR(NOT(ISNUMBER(C428)),NOT(OR(E428="Open",E428="Fixed",E428="Closed"))),"Check inputs","OK")))))))</f>
        <v/>
      </c>
    </row>
    <row r="429" ht="22" customHeight="1" spans="1:6" x14ac:dyDescent="0.25">
      <c r="A429" s="12"/>
      <c r="B429" s="12"/>
      <c r="C429" s="12"/>
      <c r="D429" s="13"/>
      <c r="E429" s="12"/>
      <c r="F429" s="15" t="str">
        <f>IF(COUNTA($A429:$E429)=0,"",IF($A429="","Check ID",IF(SUMPRODUCT(--($A$2:$A$500=$A429))&gt;1,"Duplicate ID",IF(B429="","Check ID",IF(SUMPRODUCT(--(Scenarios!$A$2:$A$500=B429))=0,"Check ID",IF(SUMPRODUCT(--(Scenarios!$A$2:$A$500=B429))&gt;1,"Duplicate ID",IF(OR(NOT(ISNUMBER(C429)),NOT(OR(E429="Open",E429="Fixed",E429="Closed"))),"Check inputs","OK")))))))</f>
        <v/>
      </c>
    </row>
    <row r="430" ht="22" customHeight="1" spans="1:6" x14ac:dyDescent="0.25">
      <c r="A430" s="12"/>
      <c r="B430" s="12"/>
      <c r="C430" s="12"/>
      <c r="D430" s="13"/>
      <c r="E430" s="12"/>
      <c r="F430" s="15" t="str">
        <f>IF(COUNTA($A430:$E430)=0,"",IF($A430="","Check ID",IF(SUMPRODUCT(--($A$2:$A$500=$A430))&gt;1,"Duplicate ID",IF(B430="","Check ID",IF(SUMPRODUCT(--(Scenarios!$A$2:$A$500=B430))=0,"Check ID",IF(SUMPRODUCT(--(Scenarios!$A$2:$A$500=B430))&gt;1,"Duplicate ID",IF(OR(NOT(ISNUMBER(C430)),NOT(OR(E430="Open",E430="Fixed",E430="Closed"))),"Check inputs","OK")))))))</f>
        <v/>
      </c>
    </row>
    <row r="431" ht="22" customHeight="1" spans="1:6" x14ac:dyDescent="0.25">
      <c r="A431" s="12"/>
      <c r="B431" s="12"/>
      <c r="C431" s="12"/>
      <c r="D431" s="13"/>
      <c r="E431" s="12"/>
      <c r="F431" s="15" t="str">
        <f>IF(COUNTA($A431:$E431)=0,"",IF($A431="","Check ID",IF(SUMPRODUCT(--($A$2:$A$500=$A431))&gt;1,"Duplicate ID",IF(B431="","Check ID",IF(SUMPRODUCT(--(Scenarios!$A$2:$A$500=B431))=0,"Check ID",IF(SUMPRODUCT(--(Scenarios!$A$2:$A$500=B431))&gt;1,"Duplicate ID",IF(OR(NOT(ISNUMBER(C431)),NOT(OR(E431="Open",E431="Fixed",E431="Closed"))),"Check inputs","OK")))))))</f>
        <v/>
      </c>
    </row>
    <row r="432" ht="22" customHeight="1" spans="1:6" x14ac:dyDescent="0.25">
      <c r="A432" s="12"/>
      <c r="B432" s="12"/>
      <c r="C432" s="12"/>
      <c r="D432" s="13"/>
      <c r="E432" s="12"/>
      <c r="F432" s="15" t="str">
        <f>IF(COUNTA($A432:$E432)=0,"",IF($A432="","Check ID",IF(SUMPRODUCT(--($A$2:$A$500=$A432))&gt;1,"Duplicate ID",IF(B432="","Check ID",IF(SUMPRODUCT(--(Scenarios!$A$2:$A$500=B432))=0,"Check ID",IF(SUMPRODUCT(--(Scenarios!$A$2:$A$500=B432))&gt;1,"Duplicate ID",IF(OR(NOT(ISNUMBER(C432)),NOT(OR(E432="Open",E432="Fixed",E432="Closed"))),"Check inputs","OK")))))))</f>
        <v/>
      </c>
    </row>
    <row r="433" ht="22" customHeight="1" spans="1:6" x14ac:dyDescent="0.25">
      <c r="A433" s="12"/>
      <c r="B433" s="12"/>
      <c r="C433" s="12"/>
      <c r="D433" s="13"/>
      <c r="E433" s="12"/>
      <c r="F433" s="15" t="str">
        <f>IF(COUNTA($A433:$E433)=0,"",IF($A433="","Check ID",IF(SUMPRODUCT(--($A$2:$A$500=$A433))&gt;1,"Duplicate ID",IF(B433="","Check ID",IF(SUMPRODUCT(--(Scenarios!$A$2:$A$500=B433))=0,"Check ID",IF(SUMPRODUCT(--(Scenarios!$A$2:$A$500=B433))&gt;1,"Duplicate ID",IF(OR(NOT(ISNUMBER(C433)),NOT(OR(E433="Open",E433="Fixed",E433="Closed"))),"Check inputs","OK")))))))</f>
        <v/>
      </c>
    </row>
    <row r="434" ht="22" customHeight="1" spans="1:6" x14ac:dyDescent="0.25">
      <c r="A434" s="12"/>
      <c r="B434" s="12"/>
      <c r="C434" s="12"/>
      <c r="D434" s="13"/>
      <c r="E434" s="12"/>
      <c r="F434" s="15" t="str">
        <f>IF(COUNTA($A434:$E434)=0,"",IF($A434="","Check ID",IF(SUMPRODUCT(--($A$2:$A$500=$A434))&gt;1,"Duplicate ID",IF(B434="","Check ID",IF(SUMPRODUCT(--(Scenarios!$A$2:$A$500=B434))=0,"Check ID",IF(SUMPRODUCT(--(Scenarios!$A$2:$A$500=B434))&gt;1,"Duplicate ID",IF(OR(NOT(ISNUMBER(C434)),NOT(OR(E434="Open",E434="Fixed",E434="Closed"))),"Check inputs","OK")))))))</f>
        <v/>
      </c>
    </row>
    <row r="435" ht="22" customHeight="1" spans="1:6" x14ac:dyDescent="0.25">
      <c r="A435" s="12"/>
      <c r="B435" s="12"/>
      <c r="C435" s="12"/>
      <c r="D435" s="13"/>
      <c r="E435" s="12"/>
      <c r="F435" s="15" t="str">
        <f>IF(COUNTA($A435:$E435)=0,"",IF($A435="","Check ID",IF(SUMPRODUCT(--($A$2:$A$500=$A435))&gt;1,"Duplicate ID",IF(B435="","Check ID",IF(SUMPRODUCT(--(Scenarios!$A$2:$A$500=B435))=0,"Check ID",IF(SUMPRODUCT(--(Scenarios!$A$2:$A$500=B435))&gt;1,"Duplicate ID",IF(OR(NOT(ISNUMBER(C435)),NOT(OR(E435="Open",E435="Fixed",E435="Closed"))),"Check inputs","OK")))))))</f>
        <v/>
      </c>
    </row>
    <row r="436" ht="22" customHeight="1" spans="1:6" x14ac:dyDescent="0.25">
      <c r="A436" s="12"/>
      <c r="B436" s="12"/>
      <c r="C436" s="12"/>
      <c r="D436" s="13"/>
      <c r="E436" s="12"/>
      <c r="F436" s="15" t="str">
        <f>IF(COUNTA($A436:$E436)=0,"",IF($A436="","Check ID",IF(SUMPRODUCT(--($A$2:$A$500=$A436))&gt;1,"Duplicate ID",IF(B436="","Check ID",IF(SUMPRODUCT(--(Scenarios!$A$2:$A$500=B436))=0,"Check ID",IF(SUMPRODUCT(--(Scenarios!$A$2:$A$500=B436))&gt;1,"Duplicate ID",IF(OR(NOT(ISNUMBER(C436)),NOT(OR(E436="Open",E436="Fixed",E436="Closed"))),"Check inputs","OK")))))))</f>
        <v/>
      </c>
    </row>
    <row r="437" ht="22" customHeight="1" spans="1:6" x14ac:dyDescent="0.25">
      <c r="A437" s="12"/>
      <c r="B437" s="12"/>
      <c r="C437" s="12"/>
      <c r="D437" s="13"/>
      <c r="E437" s="12"/>
      <c r="F437" s="15" t="str">
        <f>IF(COUNTA($A437:$E437)=0,"",IF($A437="","Check ID",IF(SUMPRODUCT(--($A$2:$A$500=$A437))&gt;1,"Duplicate ID",IF(B437="","Check ID",IF(SUMPRODUCT(--(Scenarios!$A$2:$A$500=B437))=0,"Check ID",IF(SUMPRODUCT(--(Scenarios!$A$2:$A$500=B437))&gt;1,"Duplicate ID",IF(OR(NOT(ISNUMBER(C437)),NOT(OR(E437="Open",E437="Fixed",E437="Closed"))),"Check inputs","OK")))))))</f>
        <v/>
      </c>
    </row>
    <row r="438" ht="22" customHeight="1" spans="1:6" x14ac:dyDescent="0.25">
      <c r="A438" s="12"/>
      <c r="B438" s="12"/>
      <c r="C438" s="12"/>
      <c r="D438" s="13"/>
      <c r="E438" s="12"/>
      <c r="F438" s="15" t="str">
        <f>IF(COUNTA($A438:$E438)=0,"",IF($A438="","Check ID",IF(SUMPRODUCT(--($A$2:$A$500=$A438))&gt;1,"Duplicate ID",IF(B438="","Check ID",IF(SUMPRODUCT(--(Scenarios!$A$2:$A$500=B438))=0,"Check ID",IF(SUMPRODUCT(--(Scenarios!$A$2:$A$500=B438))&gt;1,"Duplicate ID",IF(OR(NOT(ISNUMBER(C438)),NOT(OR(E438="Open",E438="Fixed",E438="Closed"))),"Check inputs","OK")))))))</f>
        <v/>
      </c>
    </row>
    <row r="439" ht="22" customHeight="1" spans="1:6" x14ac:dyDescent="0.25">
      <c r="A439" s="12"/>
      <c r="B439" s="12"/>
      <c r="C439" s="12"/>
      <c r="D439" s="13"/>
      <c r="E439" s="12"/>
      <c r="F439" s="15" t="str">
        <f>IF(COUNTA($A439:$E439)=0,"",IF($A439="","Check ID",IF(SUMPRODUCT(--($A$2:$A$500=$A439))&gt;1,"Duplicate ID",IF(B439="","Check ID",IF(SUMPRODUCT(--(Scenarios!$A$2:$A$500=B439))=0,"Check ID",IF(SUMPRODUCT(--(Scenarios!$A$2:$A$500=B439))&gt;1,"Duplicate ID",IF(OR(NOT(ISNUMBER(C439)),NOT(OR(E439="Open",E439="Fixed",E439="Closed"))),"Check inputs","OK")))))))</f>
        <v/>
      </c>
    </row>
    <row r="440" ht="22" customHeight="1" spans="1:6" x14ac:dyDescent="0.25">
      <c r="A440" s="12"/>
      <c r="B440" s="12"/>
      <c r="C440" s="12"/>
      <c r="D440" s="13"/>
      <c r="E440" s="12"/>
      <c r="F440" s="15" t="str">
        <f>IF(COUNTA($A440:$E440)=0,"",IF($A440="","Check ID",IF(SUMPRODUCT(--($A$2:$A$500=$A440))&gt;1,"Duplicate ID",IF(B440="","Check ID",IF(SUMPRODUCT(--(Scenarios!$A$2:$A$500=B440))=0,"Check ID",IF(SUMPRODUCT(--(Scenarios!$A$2:$A$500=B440))&gt;1,"Duplicate ID",IF(OR(NOT(ISNUMBER(C440)),NOT(OR(E440="Open",E440="Fixed",E440="Closed"))),"Check inputs","OK")))))))</f>
        <v/>
      </c>
    </row>
    <row r="441" ht="22" customHeight="1" spans="1:6" x14ac:dyDescent="0.25">
      <c r="A441" s="12"/>
      <c r="B441" s="12"/>
      <c r="C441" s="12"/>
      <c r="D441" s="13"/>
      <c r="E441" s="12"/>
      <c r="F441" s="15" t="str">
        <f>IF(COUNTA($A441:$E441)=0,"",IF($A441="","Check ID",IF(SUMPRODUCT(--($A$2:$A$500=$A441))&gt;1,"Duplicate ID",IF(B441="","Check ID",IF(SUMPRODUCT(--(Scenarios!$A$2:$A$500=B441))=0,"Check ID",IF(SUMPRODUCT(--(Scenarios!$A$2:$A$500=B441))&gt;1,"Duplicate ID",IF(OR(NOT(ISNUMBER(C441)),NOT(OR(E441="Open",E441="Fixed",E441="Closed"))),"Check inputs","OK")))))))</f>
        <v/>
      </c>
    </row>
    <row r="442" ht="22" customHeight="1" spans="1:6" x14ac:dyDescent="0.25">
      <c r="A442" s="12"/>
      <c r="B442" s="12"/>
      <c r="C442" s="12"/>
      <c r="D442" s="13"/>
      <c r="E442" s="12"/>
      <c r="F442" s="15" t="str">
        <f>IF(COUNTA($A442:$E442)=0,"",IF($A442="","Check ID",IF(SUMPRODUCT(--($A$2:$A$500=$A442))&gt;1,"Duplicate ID",IF(B442="","Check ID",IF(SUMPRODUCT(--(Scenarios!$A$2:$A$500=B442))=0,"Check ID",IF(SUMPRODUCT(--(Scenarios!$A$2:$A$500=B442))&gt;1,"Duplicate ID",IF(OR(NOT(ISNUMBER(C442)),NOT(OR(E442="Open",E442="Fixed",E442="Closed"))),"Check inputs","OK")))))))</f>
        <v/>
      </c>
    </row>
    <row r="443" ht="22" customHeight="1" spans="1:6" x14ac:dyDescent="0.25">
      <c r="A443" s="12"/>
      <c r="B443" s="12"/>
      <c r="C443" s="12"/>
      <c r="D443" s="13"/>
      <c r="E443" s="12"/>
      <c r="F443" s="15" t="str">
        <f>IF(COUNTA($A443:$E443)=0,"",IF($A443="","Check ID",IF(SUMPRODUCT(--($A$2:$A$500=$A443))&gt;1,"Duplicate ID",IF(B443="","Check ID",IF(SUMPRODUCT(--(Scenarios!$A$2:$A$500=B443))=0,"Check ID",IF(SUMPRODUCT(--(Scenarios!$A$2:$A$500=B443))&gt;1,"Duplicate ID",IF(OR(NOT(ISNUMBER(C443)),NOT(OR(E443="Open",E443="Fixed",E443="Closed"))),"Check inputs","OK")))))))</f>
        <v/>
      </c>
    </row>
    <row r="444" ht="22" customHeight="1" spans="1:6" x14ac:dyDescent="0.25">
      <c r="A444" s="12"/>
      <c r="B444" s="12"/>
      <c r="C444" s="12"/>
      <c r="D444" s="13"/>
      <c r="E444" s="12"/>
      <c r="F444" s="15" t="str">
        <f>IF(COUNTA($A444:$E444)=0,"",IF($A444="","Check ID",IF(SUMPRODUCT(--($A$2:$A$500=$A444))&gt;1,"Duplicate ID",IF(B444="","Check ID",IF(SUMPRODUCT(--(Scenarios!$A$2:$A$500=B444))=0,"Check ID",IF(SUMPRODUCT(--(Scenarios!$A$2:$A$500=B444))&gt;1,"Duplicate ID",IF(OR(NOT(ISNUMBER(C444)),NOT(OR(E444="Open",E444="Fixed",E444="Closed"))),"Check inputs","OK")))))))</f>
        <v/>
      </c>
    </row>
    <row r="445" ht="22" customHeight="1" spans="1:6" x14ac:dyDescent="0.25">
      <c r="A445" s="12"/>
      <c r="B445" s="12"/>
      <c r="C445" s="12"/>
      <c r="D445" s="13"/>
      <c r="E445" s="12"/>
      <c r="F445" s="15" t="str">
        <f>IF(COUNTA($A445:$E445)=0,"",IF($A445="","Check ID",IF(SUMPRODUCT(--($A$2:$A$500=$A445))&gt;1,"Duplicate ID",IF(B445="","Check ID",IF(SUMPRODUCT(--(Scenarios!$A$2:$A$500=B445))=0,"Check ID",IF(SUMPRODUCT(--(Scenarios!$A$2:$A$500=B445))&gt;1,"Duplicate ID",IF(OR(NOT(ISNUMBER(C445)),NOT(OR(E445="Open",E445="Fixed",E445="Closed"))),"Check inputs","OK")))))))</f>
        <v/>
      </c>
    </row>
    <row r="446" ht="22" customHeight="1" spans="1:6" x14ac:dyDescent="0.25">
      <c r="A446" s="12"/>
      <c r="B446" s="12"/>
      <c r="C446" s="12"/>
      <c r="D446" s="13"/>
      <c r="E446" s="12"/>
      <c r="F446" s="15" t="str">
        <f>IF(COUNTA($A446:$E446)=0,"",IF($A446="","Check ID",IF(SUMPRODUCT(--($A$2:$A$500=$A446))&gt;1,"Duplicate ID",IF(B446="","Check ID",IF(SUMPRODUCT(--(Scenarios!$A$2:$A$500=B446))=0,"Check ID",IF(SUMPRODUCT(--(Scenarios!$A$2:$A$500=B446))&gt;1,"Duplicate ID",IF(OR(NOT(ISNUMBER(C446)),NOT(OR(E446="Open",E446="Fixed",E446="Closed"))),"Check inputs","OK")))))))</f>
        <v/>
      </c>
    </row>
    <row r="447" ht="22" customHeight="1" spans="1:6" x14ac:dyDescent="0.25">
      <c r="A447" s="12"/>
      <c r="B447" s="12"/>
      <c r="C447" s="12"/>
      <c r="D447" s="13"/>
      <c r="E447" s="12"/>
      <c r="F447" s="15" t="str">
        <f>IF(COUNTA($A447:$E447)=0,"",IF($A447="","Check ID",IF(SUMPRODUCT(--($A$2:$A$500=$A447))&gt;1,"Duplicate ID",IF(B447="","Check ID",IF(SUMPRODUCT(--(Scenarios!$A$2:$A$500=B447))=0,"Check ID",IF(SUMPRODUCT(--(Scenarios!$A$2:$A$500=B447))&gt;1,"Duplicate ID",IF(OR(NOT(ISNUMBER(C447)),NOT(OR(E447="Open",E447="Fixed",E447="Closed"))),"Check inputs","OK")))))))</f>
        <v/>
      </c>
    </row>
    <row r="448" ht="22" customHeight="1" spans="1:6" x14ac:dyDescent="0.25">
      <c r="A448" s="12"/>
      <c r="B448" s="12"/>
      <c r="C448" s="12"/>
      <c r="D448" s="13"/>
      <c r="E448" s="12"/>
      <c r="F448" s="15" t="str">
        <f>IF(COUNTA($A448:$E448)=0,"",IF($A448="","Check ID",IF(SUMPRODUCT(--($A$2:$A$500=$A448))&gt;1,"Duplicate ID",IF(B448="","Check ID",IF(SUMPRODUCT(--(Scenarios!$A$2:$A$500=B448))=0,"Check ID",IF(SUMPRODUCT(--(Scenarios!$A$2:$A$500=B448))&gt;1,"Duplicate ID",IF(OR(NOT(ISNUMBER(C448)),NOT(OR(E448="Open",E448="Fixed",E448="Closed"))),"Check inputs","OK")))))))</f>
        <v/>
      </c>
    </row>
    <row r="449" ht="22" customHeight="1" spans="1:6" x14ac:dyDescent="0.25">
      <c r="A449" s="12"/>
      <c r="B449" s="12"/>
      <c r="C449" s="12"/>
      <c r="D449" s="13"/>
      <c r="E449" s="12"/>
      <c r="F449" s="15" t="str">
        <f>IF(COUNTA($A449:$E449)=0,"",IF($A449="","Check ID",IF(SUMPRODUCT(--($A$2:$A$500=$A449))&gt;1,"Duplicate ID",IF(B449="","Check ID",IF(SUMPRODUCT(--(Scenarios!$A$2:$A$500=B449))=0,"Check ID",IF(SUMPRODUCT(--(Scenarios!$A$2:$A$500=B449))&gt;1,"Duplicate ID",IF(OR(NOT(ISNUMBER(C449)),NOT(OR(E449="Open",E449="Fixed",E449="Closed"))),"Check inputs","OK")))))))</f>
        <v/>
      </c>
    </row>
    <row r="450" ht="22" customHeight="1" spans="1:6" x14ac:dyDescent="0.25">
      <c r="A450" s="12"/>
      <c r="B450" s="12"/>
      <c r="C450" s="12"/>
      <c r="D450" s="13"/>
      <c r="E450" s="12"/>
      <c r="F450" s="15" t="str">
        <f>IF(COUNTA($A450:$E450)=0,"",IF($A450="","Check ID",IF(SUMPRODUCT(--($A$2:$A$500=$A450))&gt;1,"Duplicate ID",IF(B450="","Check ID",IF(SUMPRODUCT(--(Scenarios!$A$2:$A$500=B450))=0,"Check ID",IF(SUMPRODUCT(--(Scenarios!$A$2:$A$500=B450))&gt;1,"Duplicate ID",IF(OR(NOT(ISNUMBER(C450)),NOT(OR(E450="Open",E450="Fixed",E450="Closed"))),"Check inputs","OK")))))))</f>
        <v/>
      </c>
    </row>
    <row r="451" ht="22" customHeight="1" spans="1:6" x14ac:dyDescent="0.25">
      <c r="A451" s="12"/>
      <c r="B451" s="12"/>
      <c r="C451" s="12"/>
      <c r="D451" s="13"/>
      <c r="E451" s="12"/>
      <c r="F451" s="15" t="str">
        <f>IF(COUNTA($A451:$E451)=0,"",IF($A451="","Check ID",IF(SUMPRODUCT(--($A$2:$A$500=$A451))&gt;1,"Duplicate ID",IF(B451="","Check ID",IF(SUMPRODUCT(--(Scenarios!$A$2:$A$500=B451))=0,"Check ID",IF(SUMPRODUCT(--(Scenarios!$A$2:$A$500=B451))&gt;1,"Duplicate ID",IF(OR(NOT(ISNUMBER(C451)),NOT(OR(E451="Open",E451="Fixed",E451="Closed"))),"Check inputs","OK")))))))</f>
        <v/>
      </c>
    </row>
    <row r="452" ht="22" customHeight="1" spans="1:6" x14ac:dyDescent="0.25">
      <c r="A452" s="12"/>
      <c r="B452" s="12"/>
      <c r="C452" s="12"/>
      <c r="D452" s="13"/>
      <c r="E452" s="12"/>
      <c r="F452" s="15" t="str">
        <f>IF(COUNTA($A452:$E452)=0,"",IF($A452="","Check ID",IF(SUMPRODUCT(--($A$2:$A$500=$A452))&gt;1,"Duplicate ID",IF(B452="","Check ID",IF(SUMPRODUCT(--(Scenarios!$A$2:$A$500=B452))=0,"Check ID",IF(SUMPRODUCT(--(Scenarios!$A$2:$A$500=B452))&gt;1,"Duplicate ID",IF(OR(NOT(ISNUMBER(C452)),NOT(OR(E452="Open",E452="Fixed",E452="Closed"))),"Check inputs","OK")))))))</f>
        <v/>
      </c>
    </row>
    <row r="453" ht="22" customHeight="1" spans="1:6" x14ac:dyDescent="0.25">
      <c r="A453" s="12"/>
      <c r="B453" s="12"/>
      <c r="C453" s="12"/>
      <c r="D453" s="13"/>
      <c r="E453" s="12"/>
      <c r="F453" s="15" t="str">
        <f>IF(COUNTA($A453:$E453)=0,"",IF($A453="","Check ID",IF(SUMPRODUCT(--($A$2:$A$500=$A453))&gt;1,"Duplicate ID",IF(B453="","Check ID",IF(SUMPRODUCT(--(Scenarios!$A$2:$A$500=B453))=0,"Check ID",IF(SUMPRODUCT(--(Scenarios!$A$2:$A$500=B453))&gt;1,"Duplicate ID",IF(OR(NOT(ISNUMBER(C453)),NOT(OR(E453="Open",E453="Fixed",E453="Closed"))),"Check inputs","OK")))))))</f>
        <v/>
      </c>
    </row>
    <row r="454" ht="22" customHeight="1" spans="1:6" x14ac:dyDescent="0.25">
      <c r="A454" s="12"/>
      <c r="B454" s="12"/>
      <c r="C454" s="12"/>
      <c r="D454" s="13"/>
      <c r="E454" s="12"/>
      <c r="F454" s="15" t="str">
        <f>IF(COUNTA($A454:$E454)=0,"",IF($A454="","Check ID",IF(SUMPRODUCT(--($A$2:$A$500=$A454))&gt;1,"Duplicate ID",IF(B454="","Check ID",IF(SUMPRODUCT(--(Scenarios!$A$2:$A$500=B454))=0,"Check ID",IF(SUMPRODUCT(--(Scenarios!$A$2:$A$500=B454))&gt;1,"Duplicate ID",IF(OR(NOT(ISNUMBER(C454)),NOT(OR(E454="Open",E454="Fixed",E454="Closed"))),"Check inputs","OK")))))))</f>
        <v/>
      </c>
    </row>
    <row r="455" ht="22" customHeight="1" spans="1:6" x14ac:dyDescent="0.25">
      <c r="A455" s="12"/>
      <c r="B455" s="12"/>
      <c r="C455" s="12"/>
      <c r="D455" s="13"/>
      <c r="E455" s="12"/>
      <c r="F455" s="15" t="str">
        <f>IF(COUNTA($A455:$E455)=0,"",IF($A455="","Check ID",IF(SUMPRODUCT(--($A$2:$A$500=$A455))&gt;1,"Duplicate ID",IF(B455="","Check ID",IF(SUMPRODUCT(--(Scenarios!$A$2:$A$500=B455))=0,"Check ID",IF(SUMPRODUCT(--(Scenarios!$A$2:$A$500=B455))&gt;1,"Duplicate ID",IF(OR(NOT(ISNUMBER(C455)),NOT(OR(E455="Open",E455="Fixed",E455="Closed"))),"Check inputs","OK")))))))</f>
        <v/>
      </c>
    </row>
    <row r="456" ht="22" customHeight="1" spans="1:6" x14ac:dyDescent="0.25">
      <c r="A456" s="12"/>
      <c r="B456" s="12"/>
      <c r="C456" s="12"/>
      <c r="D456" s="13"/>
      <c r="E456" s="12"/>
      <c r="F456" s="15" t="str">
        <f>IF(COUNTA($A456:$E456)=0,"",IF($A456="","Check ID",IF(SUMPRODUCT(--($A$2:$A$500=$A456))&gt;1,"Duplicate ID",IF(B456="","Check ID",IF(SUMPRODUCT(--(Scenarios!$A$2:$A$500=B456))=0,"Check ID",IF(SUMPRODUCT(--(Scenarios!$A$2:$A$500=B456))&gt;1,"Duplicate ID",IF(OR(NOT(ISNUMBER(C456)),NOT(OR(E456="Open",E456="Fixed",E456="Closed"))),"Check inputs","OK")))))))</f>
        <v/>
      </c>
    </row>
    <row r="457" ht="22" customHeight="1" spans="1:6" x14ac:dyDescent="0.25">
      <c r="A457" s="12"/>
      <c r="B457" s="12"/>
      <c r="C457" s="12"/>
      <c r="D457" s="13"/>
      <c r="E457" s="12"/>
      <c r="F457" s="15" t="str">
        <f>IF(COUNTA($A457:$E457)=0,"",IF($A457="","Check ID",IF(SUMPRODUCT(--($A$2:$A$500=$A457))&gt;1,"Duplicate ID",IF(B457="","Check ID",IF(SUMPRODUCT(--(Scenarios!$A$2:$A$500=B457))=0,"Check ID",IF(SUMPRODUCT(--(Scenarios!$A$2:$A$500=B457))&gt;1,"Duplicate ID",IF(OR(NOT(ISNUMBER(C457)),NOT(OR(E457="Open",E457="Fixed",E457="Closed"))),"Check inputs","OK")))))))</f>
        <v/>
      </c>
    </row>
    <row r="458" ht="22" customHeight="1" spans="1:6" x14ac:dyDescent="0.25">
      <c r="A458" s="12"/>
      <c r="B458" s="12"/>
      <c r="C458" s="12"/>
      <c r="D458" s="13"/>
      <c r="E458" s="12"/>
      <c r="F458" s="15" t="str">
        <f>IF(COUNTA($A458:$E458)=0,"",IF($A458="","Check ID",IF(SUMPRODUCT(--($A$2:$A$500=$A458))&gt;1,"Duplicate ID",IF(B458="","Check ID",IF(SUMPRODUCT(--(Scenarios!$A$2:$A$500=B458))=0,"Check ID",IF(SUMPRODUCT(--(Scenarios!$A$2:$A$500=B458))&gt;1,"Duplicate ID",IF(OR(NOT(ISNUMBER(C458)),NOT(OR(E458="Open",E458="Fixed",E458="Closed"))),"Check inputs","OK")))))))</f>
        <v/>
      </c>
    </row>
    <row r="459" ht="22" customHeight="1" spans="1:6" x14ac:dyDescent="0.25">
      <c r="A459" s="12"/>
      <c r="B459" s="12"/>
      <c r="C459" s="12"/>
      <c r="D459" s="13"/>
      <c r="E459" s="12"/>
      <c r="F459" s="15" t="str">
        <f>IF(COUNTA($A459:$E459)=0,"",IF($A459="","Check ID",IF(SUMPRODUCT(--($A$2:$A$500=$A459))&gt;1,"Duplicate ID",IF(B459="","Check ID",IF(SUMPRODUCT(--(Scenarios!$A$2:$A$500=B459))=0,"Check ID",IF(SUMPRODUCT(--(Scenarios!$A$2:$A$500=B459))&gt;1,"Duplicate ID",IF(OR(NOT(ISNUMBER(C459)),NOT(OR(E459="Open",E459="Fixed",E459="Closed"))),"Check inputs","OK")))))))</f>
        <v/>
      </c>
    </row>
    <row r="460" ht="22" customHeight="1" spans="1:6" x14ac:dyDescent="0.25">
      <c r="A460" s="12"/>
      <c r="B460" s="12"/>
      <c r="C460" s="12"/>
      <c r="D460" s="13"/>
      <c r="E460" s="12"/>
      <c r="F460" s="15" t="str">
        <f>IF(COUNTA($A460:$E460)=0,"",IF($A460="","Check ID",IF(SUMPRODUCT(--($A$2:$A$500=$A460))&gt;1,"Duplicate ID",IF(B460="","Check ID",IF(SUMPRODUCT(--(Scenarios!$A$2:$A$500=B460))=0,"Check ID",IF(SUMPRODUCT(--(Scenarios!$A$2:$A$500=B460))&gt;1,"Duplicate ID",IF(OR(NOT(ISNUMBER(C460)),NOT(OR(E460="Open",E460="Fixed",E460="Closed"))),"Check inputs","OK")))))))</f>
        <v/>
      </c>
    </row>
    <row r="461" ht="22" customHeight="1" spans="1:6" x14ac:dyDescent="0.25">
      <c r="A461" s="12"/>
      <c r="B461" s="12"/>
      <c r="C461" s="12"/>
      <c r="D461" s="13"/>
      <c r="E461" s="12"/>
      <c r="F461" s="15" t="str">
        <f>IF(COUNTA($A461:$E461)=0,"",IF($A461="","Check ID",IF(SUMPRODUCT(--($A$2:$A$500=$A461))&gt;1,"Duplicate ID",IF(B461="","Check ID",IF(SUMPRODUCT(--(Scenarios!$A$2:$A$500=B461))=0,"Check ID",IF(SUMPRODUCT(--(Scenarios!$A$2:$A$500=B461))&gt;1,"Duplicate ID",IF(OR(NOT(ISNUMBER(C461)),NOT(OR(E461="Open",E461="Fixed",E461="Closed"))),"Check inputs","OK")))))))</f>
        <v/>
      </c>
    </row>
    <row r="462" ht="22" customHeight="1" spans="1:6" x14ac:dyDescent="0.25">
      <c r="A462" s="12"/>
      <c r="B462" s="12"/>
      <c r="C462" s="12"/>
      <c r="D462" s="13"/>
      <c r="E462" s="12"/>
      <c r="F462" s="15" t="str">
        <f>IF(COUNTA($A462:$E462)=0,"",IF($A462="","Check ID",IF(SUMPRODUCT(--($A$2:$A$500=$A462))&gt;1,"Duplicate ID",IF(B462="","Check ID",IF(SUMPRODUCT(--(Scenarios!$A$2:$A$500=B462))=0,"Check ID",IF(SUMPRODUCT(--(Scenarios!$A$2:$A$500=B462))&gt;1,"Duplicate ID",IF(OR(NOT(ISNUMBER(C462)),NOT(OR(E462="Open",E462="Fixed",E462="Closed"))),"Check inputs","OK")))))))</f>
        <v/>
      </c>
    </row>
    <row r="463" ht="22" customHeight="1" spans="1:6" x14ac:dyDescent="0.25">
      <c r="A463" s="12"/>
      <c r="B463" s="12"/>
      <c r="C463" s="12"/>
      <c r="D463" s="13"/>
      <c r="E463" s="12"/>
      <c r="F463" s="15" t="str">
        <f>IF(COUNTA($A463:$E463)=0,"",IF($A463="","Check ID",IF(SUMPRODUCT(--($A$2:$A$500=$A463))&gt;1,"Duplicate ID",IF(B463="","Check ID",IF(SUMPRODUCT(--(Scenarios!$A$2:$A$500=B463))=0,"Check ID",IF(SUMPRODUCT(--(Scenarios!$A$2:$A$500=B463))&gt;1,"Duplicate ID",IF(OR(NOT(ISNUMBER(C463)),NOT(OR(E463="Open",E463="Fixed",E463="Closed"))),"Check inputs","OK")))))))</f>
        <v/>
      </c>
    </row>
    <row r="464" ht="22" customHeight="1" spans="1:6" x14ac:dyDescent="0.25">
      <c r="A464" s="12"/>
      <c r="B464" s="12"/>
      <c r="C464" s="12"/>
      <c r="D464" s="13"/>
      <c r="E464" s="12"/>
      <c r="F464" s="15" t="str">
        <f>IF(COUNTA($A464:$E464)=0,"",IF($A464="","Check ID",IF(SUMPRODUCT(--($A$2:$A$500=$A464))&gt;1,"Duplicate ID",IF(B464="","Check ID",IF(SUMPRODUCT(--(Scenarios!$A$2:$A$500=B464))=0,"Check ID",IF(SUMPRODUCT(--(Scenarios!$A$2:$A$500=B464))&gt;1,"Duplicate ID",IF(OR(NOT(ISNUMBER(C464)),NOT(OR(E464="Open",E464="Fixed",E464="Closed"))),"Check inputs","OK")))))))</f>
        <v/>
      </c>
    </row>
    <row r="465" ht="22" customHeight="1" spans="1:6" x14ac:dyDescent="0.25">
      <c r="A465" s="12"/>
      <c r="B465" s="12"/>
      <c r="C465" s="12"/>
      <c r="D465" s="13"/>
      <c r="E465" s="12"/>
      <c r="F465" s="15" t="str">
        <f>IF(COUNTA($A465:$E465)=0,"",IF($A465="","Check ID",IF(SUMPRODUCT(--($A$2:$A$500=$A465))&gt;1,"Duplicate ID",IF(B465="","Check ID",IF(SUMPRODUCT(--(Scenarios!$A$2:$A$500=B465))=0,"Check ID",IF(SUMPRODUCT(--(Scenarios!$A$2:$A$500=B465))&gt;1,"Duplicate ID",IF(OR(NOT(ISNUMBER(C465)),NOT(OR(E465="Open",E465="Fixed",E465="Closed"))),"Check inputs","OK")))))))</f>
        <v/>
      </c>
    </row>
    <row r="466" ht="22" customHeight="1" spans="1:6" x14ac:dyDescent="0.25">
      <c r="A466" s="12"/>
      <c r="B466" s="12"/>
      <c r="C466" s="12"/>
      <c r="D466" s="13"/>
      <c r="E466" s="12"/>
      <c r="F466" s="15" t="str">
        <f>IF(COUNTA($A466:$E466)=0,"",IF($A466="","Check ID",IF(SUMPRODUCT(--($A$2:$A$500=$A466))&gt;1,"Duplicate ID",IF(B466="","Check ID",IF(SUMPRODUCT(--(Scenarios!$A$2:$A$500=B466))=0,"Check ID",IF(SUMPRODUCT(--(Scenarios!$A$2:$A$500=B466))&gt;1,"Duplicate ID",IF(OR(NOT(ISNUMBER(C466)),NOT(OR(E466="Open",E466="Fixed",E466="Closed"))),"Check inputs","OK")))))))</f>
        <v/>
      </c>
    </row>
    <row r="467" ht="22" customHeight="1" spans="1:6" x14ac:dyDescent="0.25">
      <c r="A467" s="12"/>
      <c r="B467" s="12"/>
      <c r="C467" s="12"/>
      <c r="D467" s="13"/>
      <c r="E467" s="12"/>
      <c r="F467" s="15" t="str">
        <f>IF(COUNTA($A467:$E467)=0,"",IF($A467="","Check ID",IF(SUMPRODUCT(--($A$2:$A$500=$A467))&gt;1,"Duplicate ID",IF(B467="","Check ID",IF(SUMPRODUCT(--(Scenarios!$A$2:$A$500=B467))=0,"Check ID",IF(SUMPRODUCT(--(Scenarios!$A$2:$A$500=B467))&gt;1,"Duplicate ID",IF(OR(NOT(ISNUMBER(C467)),NOT(OR(E467="Open",E467="Fixed",E467="Closed"))),"Check inputs","OK")))))))</f>
        <v/>
      </c>
    </row>
    <row r="468" ht="22" customHeight="1" spans="1:6" x14ac:dyDescent="0.25">
      <c r="A468" s="12"/>
      <c r="B468" s="12"/>
      <c r="C468" s="12"/>
      <c r="D468" s="13"/>
      <c r="E468" s="12"/>
      <c r="F468" s="15" t="str">
        <f>IF(COUNTA($A468:$E468)=0,"",IF($A468="","Check ID",IF(SUMPRODUCT(--($A$2:$A$500=$A468))&gt;1,"Duplicate ID",IF(B468="","Check ID",IF(SUMPRODUCT(--(Scenarios!$A$2:$A$500=B468))=0,"Check ID",IF(SUMPRODUCT(--(Scenarios!$A$2:$A$500=B468))&gt;1,"Duplicate ID",IF(OR(NOT(ISNUMBER(C468)),NOT(OR(E468="Open",E468="Fixed",E468="Closed"))),"Check inputs","OK")))))))</f>
        <v/>
      </c>
    </row>
    <row r="469" ht="22" customHeight="1" spans="1:6" x14ac:dyDescent="0.25">
      <c r="A469" s="12"/>
      <c r="B469" s="12"/>
      <c r="C469" s="12"/>
      <c r="D469" s="13"/>
      <c r="E469" s="12"/>
      <c r="F469" s="15" t="str">
        <f>IF(COUNTA($A469:$E469)=0,"",IF($A469="","Check ID",IF(SUMPRODUCT(--($A$2:$A$500=$A469))&gt;1,"Duplicate ID",IF(B469="","Check ID",IF(SUMPRODUCT(--(Scenarios!$A$2:$A$500=B469))=0,"Check ID",IF(SUMPRODUCT(--(Scenarios!$A$2:$A$500=B469))&gt;1,"Duplicate ID",IF(OR(NOT(ISNUMBER(C469)),NOT(OR(E469="Open",E469="Fixed",E469="Closed"))),"Check inputs","OK")))))))</f>
        <v/>
      </c>
    </row>
    <row r="470" ht="22" customHeight="1" spans="1:6" x14ac:dyDescent="0.25">
      <c r="A470" s="12"/>
      <c r="B470" s="12"/>
      <c r="C470" s="12"/>
      <c r="D470" s="13"/>
      <c r="E470" s="12"/>
      <c r="F470" s="15" t="str">
        <f>IF(COUNTA($A470:$E470)=0,"",IF($A470="","Check ID",IF(SUMPRODUCT(--($A$2:$A$500=$A470))&gt;1,"Duplicate ID",IF(B470="","Check ID",IF(SUMPRODUCT(--(Scenarios!$A$2:$A$500=B470))=0,"Check ID",IF(SUMPRODUCT(--(Scenarios!$A$2:$A$500=B470))&gt;1,"Duplicate ID",IF(OR(NOT(ISNUMBER(C470)),NOT(OR(E470="Open",E470="Fixed",E470="Closed"))),"Check inputs","OK")))))))</f>
        <v/>
      </c>
    </row>
    <row r="471" ht="22" customHeight="1" spans="1:6" x14ac:dyDescent="0.25">
      <c r="A471" s="12"/>
      <c r="B471" s="12"/>
      <c r="C471" s="12"/>
      <c r="D471" s="13"/>
      <c r="E471" s="12"/>
      <c r="F471" s="15" t="str">
        <f>IF(COUNTA($A471:$E471)=0,"",IF($A471="","Check ID",IF(SUMPRODUCT(--($A$2:$A$500=$A471))&gt;1,"Duplicate ID",IF(B471="","Check ID",IF(SUMPRODUCT(--(Scenarios!$A$2:$A$500=B471))=0,"Check ID",IF(SUMPRODUCT(--(Scenarios!$A$2:$A$500=B471))&gt;1,"Duplicate ID",IF(OR(NOT(ISNUMBER(C471)),NOT(OR(E471="Open",E471="Fixed",E471="Closed"))),"Check inputs","OK")))))))</f>
        <v/>
      </c>
    </row>
    <row r="472" ht="22" customHeight="1" spans="1:6" x14ac:dyDescent="0.25">
      <c r="A472" s="12"/>
      <c r="B472" s="12"/>
      <c r="C472" s="12"/>
      <c r="D472" s="13"/>
      <c r="E472" s="12"/>
      <c r="F472" s="15" t="str">
        <f>IF(COUNTA($A472:$E472)=0,"",IF($A472="","Check ID",IF(SUMPRODUCT(--($A$2:$A$500=$A472))&gt;1,"Duplicate ID",IF(B472="","Check ID",IF(SUMPRODUCT(--(Scenarios!$A$2:$A$500=B472))=0,"Check ID",IF(SUMPRODUCT(--(Scenarios!$A$2:$A$500=B472))&gt;1,"Duplicate ID",IF(OR(NOT(ISNUMBER(C472)),NOT(OR(E472="Open",E472="Fixed",E472="Closed"))),"Check inputs","OK")))))))</f>
        <v/>
      </c>
    </row>
    <row r="473" ht="22" customHeight="1" spans="1:6" x14ac:dyDescent="0.25">
      <c r="A473" s="12"/>
      <c r="B473" s="12"/>
      <c r="C473" s="12"/>
      <c r="D473" s="13"/>
      <c r="E473" s="12"/>
      <c r="F473" s="15" t="str">
        <f>IF(COUNTA($A473:$E473)=0,"",IF($A473="","Check ID",IF(SUMPRODUCT(--($A$2:$A$500=$A473))&gt;1,"Duplicate ID",IF(B473="","Check ID",IF(SUMPRODUCT(--(Scenarios!$A$2:$A$500=B473))=0,"Check ID",IF(SUMPRODUCT(--(Scenarios!$A$2:$A$500=B473))&gt;1,"Duplicate ID",IF(OR(NOT(ISNUMBER(C473)),NOT(OR(E473="Open",E473="Fixed",E473="Closed"))),"Check inputs","OK")))))))</f>
        <v/>
      </c>
    </row>
    <row r="474" ht="22" customHeight="1" spans="1:6" x14ac:dyDescent="0.25">
      <c r="A474" s="12"/>
      <c r="B474" s="12"/>
      <c r="C474" s="12"/>
      <c r="D474" s="13"/>
      <c r="E474" s="12"/>
      <c r="F474" s="15" t="str">
        <f>IF(COUNTA($A474:$E474)=0,"",IF($A474="","Check ID",IF(SUMPRODUCT(--($A$2:$A$500=$A474))&gt;1,"Duplicate ID",IF(B474="","Check ID",IF(SUMPRODUCT(--(Scenarios!$A$2:$A$500=B474))=0,"Check ID",IF(SUMPRODUCT(--(Scenarios!$A$2:$A$500=B474))&gt;1,"Duplicate ID",IF(OR(NOT(ISNUMBER(C474)),NOT(OR(E474="Open",E474="Fixed",E474="Closed"))),"Check inputs","OK")))))))</f>
        <v/>
      </c>
    </row>
    <row r="475" ht="22" customHeight="1" spans="1:6" x14ac:dyDescent="0.25">
      <c r="A475" s="12"/>
      <c r="B475" s="12"/>
      <c r="C475" s="12"/>
      <c r="D475" s="13"/>
      <c r="E475" s="12"/>
      <c r="F475" s="15" t="str">
        <f>IF(COUNTA($A475:$E475)=0,"",IF($A475="","Check ID",IF(SUMPRODUCT(--($A$2:$A$500=$A475))&gt;1,"Duplicate ID",IF(B475="","Check ID",IF(SUMPRODUCT(--(Scenarios!$A$2:$A$500=B475))=0,"Check ID",IF(SUMPRODUCT(--(Scenarios!$A$2:$A$500=B475))&gt;1,"Duplicate ID",IF(OR(NOT(ISNUMBER(C475)),NOT(OR(E475="Open",E475="Fixed",E475="Closed"))),"Check inputs","OK")))))))</f>
        <v/>
      </c>
    </row>
    <row r="476" ht="22" customHeight="1" spans="1:6" x14ac:dyDescent="0.25">
      <c r="A476" s="12"/>
      <c r="B476" s="12"/>
      <c r="C476" s="12"/>
      <c r="D476" s="13"/>
      <c r="E476" s="12"/>
      <c r="F476" s="15" t="str">
        <f>IF(COUNTA($A476:$E476)=0,"",IF($A476="","Check ID",IF(SUMPRODUCT(--($A$2:$A$500=$A476))&gt;1,"Duplicate ID",IF(B476="","Check ID",IF(SUMPRODUCT(--(Scenarios!$A$2:$A$500=B476))=0,"Check ID",IF(SUMPRODUCT(--(Scenarios!$A$2:$A$500=B476))&gt;1,"Duplicate ID",IF(OR(NOT(ISNUMBER(C476)),NOT(OR(E476="Open",E476="Fixed",E476="Closed"))),"Check inputs","OK")))))))</f>
        <v/>
      </c>
    </row>
    <row r="477" ht="22" customHeight="1" spans="1:6" x14ac:dyDescent="0.25">
      <c r="A477" s="12"/>
      <c r="B477" s="12"/>
      <c r="C477" s="12"/>
      <c r="D477" s="13"/>
      <c r="E477" s="12"/>
      <c r="F477" s="15" t="str">
        <f>IF(COUNTA($A477:$E477)=0,"",IF($A477="","Check ID",IF(SUMPRODUCT(--($A$2:$A$500=$A477))&gt;1,"Duplicate ID",IF(B477="","Check ID",IF(SUMPRODUCT(--(Scenarios!$A$2:$A$500=B477))=0,"Check ID",IF(SUMPRODUCT(--(Scenarios!$A$2:$A$500=B477))&gt;1,"Duplicate ID",IF(OR(NOT(ISNUMBER(C477)),NOT(OR(E477="Open",E477="Fixed",E477="Closed"))),"Check inputs","OK")))))))</f>
        <v/>
      </c>
    </row>
    <row r="478" ht="22" customHeight="1" spans="1:6" x14ac:dyDescent="0.25">
      <c r="A478" s="12"/>
      <c r="B478" s="12"/>
      <c r="C478" s="12"/>
      <c r="D478" s="13"/>
      <c r="E478" s="12"/>
      <c r="F478" s="15" t="str">
        <f>IF(COUNTA($A478:$E478)=0,"",IF($A478="","Check ID",IF(SUMPRODUCT(--($A$2:$A$500=$A478))&gt;1,"Duplicate ID",IF(B478="","Check ID",IF(SUMPRODUCT(--(Scenarios!$A$2:$A$500=B478))=0,"Check ID",IF(SUMPRODUCT(--(Scenarios!$A$2:$A$500=B478))&gt;1,"Duplicate ID",IF(OR(NOT(ISNUMBER(C478)),NOT(OR(E478="Open",E478="Fixed",E478="Closed"))),"Check inputs","OK")))))))</f>
        <v/>
      </c>
    </row>
    <row r="479" ht="22" customHeight="1" spans="1:6" x14ac:dyDescent="0.25">
      <c r="A479" s="12"/>
      <c r="B479" s="12"/>
      <c r="C479" s="12"/>
      <c r="D479" s="13"/>
      <c r="E479" s="12"/>
      <c r="F479" s="15" t="str">
        <f>IF(COUNTA($A479:$E479)=0,"",IF($A479="","Check ID",IF(SUMPRODUCT(--($A$2:$A$500=$A479))&gt;1,"Duplicate ID",IF(B479="","Check ID",IF(SUMPRODUCT(--(Scenarios!$A$2:$A$500=B479))=0,"Check ID",IF(SUMPRODUCT(--(Scenarios!$A$2:$A$500=B479))&gt;1,"Duplicate ID",IF(OR(NOT(ISNUMBER(C479)),NOT(OR(E479="Open",E479="Fixed",E479="Closed"))),"Check inputs","OK")))))))</f>
        <v/>
      </c>
    </row>
    <row r="480" ht="22" customHeight="1" spans="1:6" x14ac:dyDescent="0.25">
      <c r="A480" s="12"/>
      <c r="B480" s="12"/>
      <c r="C480" s="12"/>
      <c r="D480" s="13"/>
      <c r="E480" s="12"/>
      <c r="F480" s="15" t="str">
        <f>IF(COUNTA($A480:$E480)=0,"",IF($A480="","Check ID",IF(SUMPRODUCT(--($A$2:$A$500=$A480))&gt;1,"Duplicate ID",IF(B480="","Check ID",IF(SUMPRODUCT(--(Scenarios!$A$2:$A$500=B480))=0,"Check ID",IF(SUMPRODUCT(--(Scenarios!$A$2:$A$500=B480))&gt;1,"Duplicate ID",IF(OR(NOT(ISNUMBER(C480)),NOT(OR(E480="Open",E480="Fixed",E480="Closed"))),"Check inputs","OK")))))))</f>
        <v/>
      </c>
    </row>
    <row r="481" ht="22" customHeight="1" spans="1:6" x14ac:dyDescent="0.25">
      <c r="A481" s="12"/>
      <c r="B481" s="12"/>
      <c r="C481" s="12"/>
      <c r="D481" s="13"/>
      <c r="E481" s="12"/>
      <c r="F481" s="15" t="str">
        <f>IF(COUNTA($A481:$E481)=0,"",IF($A481="","Check ID",IF(SUMPRODUCT(--($A$2:$A$500=$A481))&gt;1,"Duplicate ID",IF(B481="","Check ID",IF(SUMPRODUCT(--(Scenarios!$A$2:$A$500=B481))=0,"Check ID",IF(SUMPRODUCT(--(Scenarios!$A$2:$A$500=B481))&gt;1,"Duplicate ID",IF(OR(NOT(ISNUMBER(C481)),NOT(OR(E481="Open",E481="Fixed",E481="Closed"))),"Check inputs","OK")))))))</f>
        <v/>
      </c>
    </row>
    <row r="482" ht="22" customHeight="1" spans="1:6" x14ac:dyDescent="0.25">
      <c r="A482" s="12"/>
      <c r="B482" s="12"/>
      <c r="C482" s="12"/>
      <c r="D482" s="13"/>
      <c r="E482" s="12"/>
      <c r="F482" s="15" t="str">
        <f>IF(COUNTA($A482:$E482)=0,"",IF($A482="","Check ID",IF(SUMPRODUCT(--($A$2:$A$500=$A482))&gt;1,"Duplicate ID",IF(B482="","Check ID",IF(SUMPRODUCT(--(Scenarios!$A$2:$A$500=B482))=0,"Check ID",IF(SUMPRODUCT(--(Scenarios!$A$2:$A$500=B482))&gt;1,"Duplicate ID",IF(OR(NOT(ISNUMBER(C482)),NOT(OR(E482="Open",E482="Fixed",E482="Closed"))),"Check inputs","OK")))))))</f>
        <v/>
      </c>
    </row>
    <row r="483" ht="22" customHeight="1" spans="1:6" x14ac:dyDescent="0.25">
      <c r="A483" s="12"/>
      <c r="B483" s="12"/>
      <c r="C483" s="12"/>
      <c r="D483" s="13"/>
      <c r="E483" s="12"/>
      <c r="F483" s="15" t="str">
        <f>IF(COUNTA($A483:$E483)=0,"",IF($A483="","Check ID",IF(SUMPRODUCT(--($A$2:$A$500=$A483))&gt;1,"Duplicate ID",IF(B483="","Check ID",IF(SUMPRODUCT(--(Scenarios!$A$2:$A$500=B483))=0,"Check ID",IF(SUMPRODUCT(--(Scenarios!$A$2:$A$500=B483))&gt;1,"Duplicate ID",IF(OR(NOT(ISNUMBER(C483)),NOT(OR(E483="Open",E483="Fixed",E483="Closed"))),"Check inputs","OK")))))))</f>
        <v/>
      </c>
    </row>
    <row r="484" ht="22" customHeight="1" spans="1:6" x14ac:dyDescent="0.25">
      <c r="A484" s="12"/>
      <c r="B484" s="12"/>
      <c r="C484" s="12"/>
      <c r="D484" s="13"/>
      <c r="E484" s="12"/>
      <c r="F484" s="15" t="str">
        <f>IF(COUNTA($A484:$E484)=0,"",IF($A484="","Check ID",IF(SUMPRODUCT(--($A$2:$A$500=$A484))&gt;1,"Duplicate ID",IF(B484="","Check ID",IF(SUMPRODUCT(--(Scenarios!$A$2:$A$500=B484))=0,"Check ID",IF(SUMPRODUCT(--(Scenarios!$A$2:$A$500=B484))&gt;1,"Duplicate ID",IF(OR(NOT(ISNUMBER(C484)),NOT(OR(E484="Open",E484="Fixed",E484="Closed"))),"Check inputs","OK")))))))</f>
        <v/>
      </c>
    </row>
    <row r="485" ht="22" customHeight="1" spans="1:6" x14ac:dyDescent="0.25">
      <c r="A485" s="12"/>
      <c r="B485" s="12"/>
      <c r="C485" s="12"/>
      <c r="D485" s="13"/>
      <c r="E485" s="12"/>
      <c r="F485" s="15" t="str">
        <f>IF(COUNTA($A485:$E485)=0,"",IF($A485="","Check ID",IF(SUMPRODUCT(--($A$2:$A$500=$A485))&gt;1,"Duplicate ID",IF(B485="","Check ID",IF(SUMPRODUCT(--(Scenarios!$A$2:$A$500=B485))=0,"Check ID",IF(SUMPRODUCT(--(Scenarios!$A$2:$A$500=B485))&gt;1,"Duplicate ID",IF(OR(NOT(ISNUMBER(C485)),NOT(OR(E485="Open",E485="Fixed",E485="Closed"))),"Check inputs","OK")))))))</f>
        <v/>
      </c>
    </row>
    <row r="486" ht="22" customHeight="1" spans="1:6" x14ac:dyDescent="0.25">
      <c r="A486" s="12"/>
      <c r="B486" s="12"/>
      <c r="C486" s="12"/>
      <c r="D486" s="13"/>
      <c r="E486" s="12"/>
      <c r="F486" s="15" t="str">
        <f>IF(COUNTA($A486:$E486)=0,"",IF($A486="","Check ID",IF(SUMPRODUCT(--($A$2:$A$500=$A486))&gt;1,"Duplicate ID",IF(B486="","Check ID",IF(SUMPRODUCT(--(Scenarios!$A$2:$A$500=B486))=0,"Check ID",IF(SUMPRODUCT(--(Scenarios!$A$2:$A$500=B486))&gt;1,"Duplicate ID",IF(OR(NOT(ISNUMBER(C486)),NOT(OR(E486="Open",E486="Fixed",E486="Closed"))),"Check inputs","OK")))))))</f>
        <v/>
      </c>
    </row>
    <row r="487" ht="22" customHeight="1" spans="1:6" x14ac:dyDescent="0.25">
      <c r="A487" s="12"/>
      <c r="B487" s="12"/>
      <c r="C487" s="12"/>
      <c r="D487" s="13"/>
      <c r="E487" s="12"/>
      <c r="F487" s="15" t="str">
        <f>IF(COUNTA($A487:$E487)=0,"",IF($A487="","Check ID",IF(SUMPRODUCT(--($A$2:$A$500=$A487))&gt;1,"Duplicate ID",IF(B487="","Check ID",IF(SUMPRODUCT(--(Scenarios!$A$2:$A$500=B487))=0,"Check ID",IF(SUMPRODUCT(--(Scenarios!$A$2:$A$500=B487))&gt;1,"Duplicate ID",IF(OR(NOT(ISNUMBER(C487)),NOT(OR(E487="Open",E487="Fixed",E487="Closed"))),"Check inputs","OK")))))))</f>
        <v/>
      </c>
    </row>
    <row r="488" ht="22" customHeight="1" spans="1:6" x14ac:dyDescent="0.25">
      <c r="A488" s="12"/>
      <c r="B488" s="12"/>
      <c r="C488" s="12"/>
      <c r="D488" s="13"/>
      <c r="E488" s="12"/>
      <c r="F488" s="15" t="str">
        <f>IF(COUNTA($A488:$E488)=0,"",IF($A488="","Check ID",IF(SUMPRODUCT(--($A$2:$A$500=$A488))&gt;1,"Duplicate ID",IF(B488="","Check ID",IF(SUMPRODUCT(--(Scenarios!$A$2:$A$500=B488))=0,"Check ID",IF(SUMPRODUCT(--(Scenarios!$A$2:$A$500=B488))&gt;1,"Duplicate ID",IF(OR(NOT(ISNUMBER(C488)),NOT(OR(E488="Open",E488="Fixed",E488="Closed"))),"Check inputs","OK")))))))</f>
        <v/>
      </c>
    </row>
    <row r="489" ht="22" customHeight="1" spans="1:6" x14ac:dyDescent="0.25">
      <c r="A489" s="12"/>
      <c r="B489" s="12"/>
      <c r="C489" s="12"/>
      <c r="D489" s="13"/>
      <c r="E489" s="12"/>
      <c r="F489" s="15" t="str">
        <f>IF(COUNTA($A489:$E489)=0,"",IF($A489="","Check ID",IF(SUMPRODUCT(--($A$2:$A$500=$A489))&gt;1,"Duplicate ID",IF(B489="","Check ID",IF(SUMPRODUCT(--(Scenarios!$A$2:$A$500=B489))=0,"Check ID",IF(SUMPRODUCT(--(Scenarios!$A$2:$A$500=B489))&gt;1,"Duplicate ID",IF(OR(NOT(ISNUMBER(C489)),NOT(OR(E489="Open",E489="Fixed",E489="Closed"))),"Check inputs","OK")))))))</f>
        <v/>
      </c>
    </row>
    <row r="490" ht="22" customHeight="1" spans="1:6" x14ac:dyDescent="0.25">
      <c r="A490" s="12"/>
      <c r="B490" s="12"/>
      <c r="C490" s="12"/>
      <c r="D490" s="13"/>
      <c r="E490" s="12"/>
      <c r="F490" s="15" t="str">
        <f>IF(COUNTA($A490:$E490)=0,"",IF($A490="","Check ID",IF(SUMPRODUCT(--($A$2:$A$500=$A490))&gt;1,"Duplicate ID",IF(B490="","Check ID",IF(SUMPRODUCT(--(Scenarios!$A$2:$A$500=B490))=0,"Check ID",IF(SUMPRODUCT(--(Scenarios!$A$2:$A$500=B490))&gt;1,"Duplicate ID",IF(OR(NOT(ISNUMBER(C490)),NOT(OR(E490="Open",E490="Fixed",E490="Closed"))),"Check inputs","OK")))))))</f>
        <v/>
      </c>
    </row>
    <row r="491" ht="22" customHeight="1" spans="1:6" x14ac:dyDescent="0.25">
      <c r="A491" s="12"/>
      <c r="B491" s="12"/>
      <c r="C491" s="12"/>
      <c r="D491" s="13"/>
      <c r="E491" s="12"/>
      <c r="F491" s="15" t="str">
        <f>IF(COUNTA($A491:$E491)=0,"",IF($A491="","Check ID",IF(SUMPRODUCT(--($A$2:$A$500=$A491))&gt;1,"Duplicate ID",IF(B491="","Check ID",IF(SUMPRODUCT(--(Scenarios!$A$2:$A$500=B491))=0,"Check ID",IF(SUMPRODUCT(--(Scenarios!$A$2:$A$500=B491))&gt;1,"Duplicate ID",IF(OR(NOT(ISNUMBER(C491)),NOT(OR(E491="Open",E491="Fixed",E491="Closed"))),"Check inputs","OK")))))))</f>
        <v/>
      </c>
    </row>
    <row r="492" ht="22" customHeight="1" spans="1:6" x14ac:dyDescent="0.25">
      <c r="A492" s="12"/>
      <c r="B492" s="12"/>
      <c r="C492" s="12"/>
      <c r="D492" s="13"/>
      <c r="E492" s="12"/>
      <c r="F492" s="15" t="str">
        <f>IF(COUNTA($A492:$E492)=0,"",IF($A492="","Check ID",IF(SUMPRODUCT(--($A$2:$A$500=$A492))&gt;1,"Duplicate ID",IF(B492="","Check ID",IF(SUMPRODUCT(--(Scenarios!$A$2:$A$500=B492))=0,"Check ID",IF(SUMPRODUCT(--(Scenarios!$A$2:$A$500=B492))&gt;1,"Duplicate ID",IF(OR(NOT(ISNUMBER(C492)),NOT(OR(E492="Open",E492="Fixed",E492="Closed"))),"Check inputs","OK")))))))</f>
        <v/>
      </c>
    </row>
    <row r="493" ht="22" customHeight="1" spans="1:6" x14ac:dyDescent="0.25">
      <c r="A493" s="12"/>
      <c r="B493" s="12"/>
      <c r="C493" s="12"/>
      <c r="D493" s="13"/>
      <c r="E493" s="12"/>
      <c r="F493" s="15" t="str">
        <f>IF(COUNTA($A493:$E493)=0,"",IF($A493="","Check ID",IF(SUMPRODUCT(--($A$2:$A$500=$A493))&gt;1,"Duplicate ID",IF(B493="","Check ID",IF(SUMPRODUCT(--(Scenarios!$A$2:$A$500=B493))=0,"Check ID",IF(SUMPRODUCT(--(Scenarios!$A$2:$A$500=B493))&gt;1,"Duplicate ID",IF(OR(NOT(ISNUMBER(C493)),NOT(OR(E493="Open",E493="Fixed",E493="Closed"))),"Check inputs","OK")))))))</f>
        <v/>
      </c>
    </row>
    <row r="494" ht="22" customHeight="1" spans="1:6" x14ac:dyDescent="0.25">
      <c r="A494" s="12"/>
      <c r="B494" s="12"/>
      <c r="C494" s="12"/>
      <c r="D494" s="13"/>
      <c r="E494" s="12"/>
      <c r="F494" s="15" t="str">
        <f>IF(COUNTA($A494:$E494)=0,"",IF($A494="","Check ID",IF(SUMPRODUCT(--($A$2:$A$500=$A494))&gt;1,"Duplicate ID",IF(B494="","Check ID",IF(SUMPRODUCT(--(Scenarios!$A$2:$A$500=B494))=0,"Check ID",IF(SUMPRODUCT(--(Scenarios!$A$2:$A$500=B494))&gt;1,"Duplicate ID",IF(OR(NOT(ISNUMBER(C494)),NOT(OR(E494="Open",E494="Fixed",E494="Closed"))),"Check inputs","OK")))))))</f>
        <v/>
      </c>
    </row>
    <row r="495" ht="22" customHeight="1" spans="1:6" x14ac:dyDescent="0.25">
      <c r="A495" s="12"/>
      <c r="B495" s="12"/>
      <c r="C495" s="12"/>
      <c r="D495" s="13"/>
      <c r="E495" s="12"/>
      <c r="F495" s="15" t="str">
        <f>IF(COUNTA($A495:$E495)=0,"",IF($A495="","Check ID",IF(SUMPRODUCT(--($A$2:$A$500=$A495))&gt;1,"Duplicate ID",IF(B495="","Check ID",IF(SUMPRODUCT(--(Scenarios!$A$2:$A$500=B495))=0,"Check ID",IF(SUMPRODUCT(--(Scenarios!$A$2:$A$500=B495))&gt;1,"Duplicate ID",IF(OR(NOT(ISNUMBER(C495)),NOT(OR(E495="Open",E495="Fixed",E495="Closed"))),"Check inputs","OK")))))))</f>
        <v/>
      </c>
    </row>
    <row r="496" ht="22" customHeight="1" spans="1:6" x14ac:dyDescent="0.25">
      <c r="A496" s="12"/>
      <c r="B496" s="12"/>
      <c r="C496" s="12"/>
      <c r="D496" s="13"/>
      <c r="E496" s="12"/>
      <c r="F496" s="15" t="str">
        <f>IF(COUNTA($A496:$E496)=0,"",IF($A496="","Check ID",IF(SUMPRODUCT(--($A$2:$A$500=$A496))&gt;1,"Duplicate ID",IF(B496="","Check ID",IF(SUMPRODUCT(--(Scenarios!$A$2:$A$500=B496))=0,"Check ID",IF(SUMPRODUCT(--(Scenarios!$A$2:$A$500=B496))&gt;1,"Duplicate ID",IF(OR(NOT(ISNUMBER(C496)),NOT(OR(E496="Open",E496="Fixed",E496="Closed"))),"Check inputs","OK")))))))</f>
        <v/>
      </c>
    </row>
    <row r="497" ht="22" customHeight="1" spans="1:6" x14ac:dyDescent="0.25">
      <c r="A497" s="12"/>
      <c r="B497" s="12"/>
      <c r="C497" s="12"/>
      <c r="D497" s="13"/>
      <c r="E497" s="12"/>
      <c r="F497" s="15" t="str">
        <f>IF(COUNTA($A497:$E497)=0,"",IF($A497="","Check ID",IF(SUMPRODUCT(--($A$2:$A$500=$A497))&gt;1,"Duplicate ID",IF(B497="","Check ID",IF(SUMPRODUCT(--(Scenarios!$A$2:$A$500=B497))=0,"Check ID",IF(SUMPRODUCT(--(Scenarios!$A$2:$A$500=B497))&gt;1,"Duplicate ID",IF(OR(NOT(ISNUMBER(C497)),NOT(OR(E497="Open",E497="Fixed",E497="Closed"))),"Check inputs","OK")))))))</f>
        <v/>
      </c>
    </row>
    <row r="498" ht="22" customHeight="1" spans="1:6" x14ac:dyDescent="0.25">
      <c r="A498" s="12"/>
      <c r="B498" s="12"/>
      <c r="C498" s="12"/>
      <c r="D498" s="13"/>
      <c r="E498" s="12"/>
      <c r="F498" s="15" t="str">
        <f>IF(COUNTA($A498:$E498)=0,"",IF($A498="","Check ID",IF(SUMPRODUCT(--($A$2:$A$500=$A498))&gt;1,"Duplicate ID",IF(B498="","Check ID",IF(SUMPRODUCT(--(Scenarios!$A$2:$A$500=B498))=0,"Check ID",IF(SUMPRODUCT(--(Scenarios!$A$2:$A$500=B498))&gt;1,"Duplicate ID",IF(OR(NOT(ISNUMBER(C498)),NOT(OR(E498="Open",E498="Fixed",E498="Closed"))),"Check inputs","OK")))))))</f>
        <v/>
      </c>
    </row>
    <row r="499" ht="22" customHeight="1" spans="1:6" x14ac:dyDescent="0.25">
      <c r="A499" s="12"/>
      <c r="B499" s="12"/>
      <c r="C499" s="12"/>
      <c r="D499" s="13"/>
      <c r="E499" s="12"/>
      <c r="F499" s="15" t="str">
        <f>IF(COUNTA($A499:$E499)=0,"",IF($A499="","Check ID",IF(SUMPRODUCT(--($A$2:$A$500=$A499))&gt;1,"Duplicate ID",IF(B499="","Check ID",IF(SUMPRODUCT(--(Scenarios!$A$2:$A$500=B499))=0,"Check ID",IF(SUMPRODUCT(--(Scenarios!$A$2:$A$500=B499))&gt;1,"Duplicate ID",IF(OR(NOT(ISNUMBER(C499)),NOT(OR(E499="Open",E499="Fixed",E499="Closed"))),"Check inputs","OK")))))))</f>
        <v/>
      </c>
    </row>
    <row r="500" ht="22" customHeight="1" spans="1:6" x14ac:dyDescent="0.25">
      <c r="A500" s="12"/>
      <c r="B500" s="12"/>
      <c r="C500" s="12"/>
      <c r="D500" s="13"/>
      <c r="E500" s="12"/>
      <c r="F500" s="15" t="str">
        <f>IF(COUNTA($A500:$E500)=0,"",IF($A500="","Check ID",IF(SUMPRODUCT(--($A$2:$A$500=$A500))&gt;1,"Duplicate ID",IF(B500="","Check ID",IF(SUMPRODUCT(--(Scenarios!$A$2:$A$500=B500))=0,"Check ID",IF(SUMPRODUCT(--(Scenarios!$A$2:$A$500=B500))&gt;1,"Duplicate ID",IF(OR(NOT(ISNUMBER(C500)),NOT(OR(E500="Open",E500="Fixed",E500="Closed"))),"Check inputs","OK")))))))</f>
        <v/>
      </c>
    </row>
  </sheetData>
  <conditionalFormatting sqref="F2:F500">
    <cfRule type="expression" dxfId="8" priority="50">
      <formula>$F2="Check ID"</formula>
    </cfRule>
    <cfRule type="expression" dxfId="9" priority="51">
      <formula>$F2="Duplicate ID"</formula>
    </cfRule>
    <cfRule type="expression" dxfId="10" priority="52">
      <formula>$F2="Check inputs"</formula>
    </cfRule>
  </conditionalFormatting>
  <dataValidations count="503">
    <dataValidation type="custom" allowBlank="1" showErrorMessage="1" errorTitle="Duplicate ID" error="Each Defect ID must be unique." sqref="A10">
      <formula1>SUMPRODUCT(--($A$2:$A$500=A10))=1</formula1>
    </dataValidation>
    <dataValidation type="custom" allowBlank="1" showErrorMessage="1" errorTitle="Duplicate ID" error="Each Defect ID must be unique." sqref="A100">
      <formula1>SUMPRODUCT(--($A$2:$A$500=A100))=1</formula1>
    </dataValidation>
    <dataValidation type="custom" allowBlank="1" showErrorMessage="1" errorTitle="Duplicate ID" error="Each Defect ID must be unique." sqref="A101">
      <formula1>SUMPRODUCT(--($A$2:$A$500=A101))=1</formula1>
    </dataValidation>
    <dataValidation type="custom" allowBlank="1" showErrorMessage="1" errorTitle="Duplicate ID" error="Each Defect ID must be unique." sqref="A102">
      <formula1>SUMPRODUCT(--($A$2:$A$500=A102))=1</formula1>
    </dataValidation>
    <dataValidation type="custom" allowBlank="1" showErrorMessage="1" errorTitle="Duplicate ID" error="Each Defect ID must be unique." sqref="A103">
      <formula1>SUMPRODUCT(--($A$2:$A$500=A103))=1</formula1>
    </dataValidation>
    <dataValidation type="custom" allowBlank="1" showErrorMessage="1" errorTitle="Duplicate ID" error="Each Defect ID must be unique." sqref="A104">
      <formula1>SUMPRODUCT(--($A$2:$A$500=A104))=1</formula1>
    </dataValidation>
    <dataValidation type="custom" allowBlank="1" showErrorMessage="1" errorTitle="Duplicate ID" error="Each Defect ID must be unique." sqref="A105">
      <formula1>SUMPRODUCT(--($A$2:$A$500=A105))=1</formula1>
    </dataValidation>
    <dataValidation type="custom" allowBlank="1" showErrorMessage="1" errorTitle="Duplicate ID" error="Each Defect ID must be unique." sqref="A106">
      <formula1>SUMPRODUCT(--($A$2:$A$500=A106))=1</formula1>
    </dataValidation>
    <dataValidation type="custom" allowBlank="1" showErrorMessage="1" errorTitle="Duplicate ID" error="Each Defect ID must be unique." sqref="A107">
      <formula1>SUMPRODUCT(--($A$2:$A$500=A107))=1</formula1>
    </dataValidation>
    <dataValidation type="custom" allowBlank="1" showErrorMessage="1" errorTitle="Duplicate ID" error="Each Defect ID must be unique." sqref="A108">
      <formula1>SUMPRODUCT(--($A$2:$A$500=A108))=1</formula1>
    </dataValidation>
    <dataValidation type="custom" allowBlank="1" showErrorMessage="1" errorTitle="Duplicate ID" error="Each Defect ID must be unique." sqref="A109">
      <formula1>SUMPRODUCT(--($A$2:$A$500=A109))=1</formula1>
    </dataValidation>
    <dataValidation type="custom" allowBlank="1" showErrorMessage="1" errorTitle="Duplicate ID" error="Each Defect ID must be unique." sqref="A11">
      <formula1>SUMPRODUCT(--($A$2:$A$500=A11))=1</formula1>
    </dataValidation>
    <dataValidation type="custom" allowBlank="1" showErrorMessage="1" errorTitle="Duplicate ID" error="Each Defect ID must be unique." sqref="A110">
      <formula1>SUMPRODUCT(--($A$2:$A$500=A110))=1</formula1>
    </dataValidation>
    <dataValidation type="custom" allowBlank="1" showErrorMessage="1" errorTitle="Duplicate ID" error="Each Defect ID must be unique." sqref="A111">
      <formula1>SUMPRODUCT(--($A$2:$A$500=A111))=1</formula1>
    </dataValidation>
    <dataValidation type="custom" allowBlank="1" showErrorMessage="1" errorTitle="Duplicate ID" error="Each Defect ID must be unique." sqref="A112">
      <formula1>SUMPRODUCT(--($A$2:$A$500=A112))=1</formula1>
    </dataValidation>
    <dataValidation type="custom" allowBlank="1" showErrorMessage="1" errorTitle="Duplicate ID" error="Each Defect ID must be unique." sqref="A113">
      <formula1>SUMPRODUCT(--($A$2:$A$500=A113))=1</formula1>
    </dataValidation>
    <dataValidation type="custom" allowBlank="1" showErrorMessage="1" errorTitle="Duplicate ID" error="Each Defect ID must be unique." sqref="A114">
      <formula1>SUMPRODUCT(--($A$2:$A$500=A114))=1</formula1>
    </dataValidation>
    <dataValidation type="custom" allowBlank="1" showErrorMessage="1" errorTitle="Duplicate ID" error="Each Defect ID must be unique." sqref="A115">
      <formula1>SUMPRODUCT(--($A$2:$A$500=A115))=1</formula1>
    </dataValidation>
    <dataValidation type="custom" allowBlank="1" showErrorMessage="1" errorTitle="Duplicate ID" error="Each Defect ID must be unique." sqref="A116">
      <formula1>SUMPRODUCT(--($A$2:$A$500=A116))=1</formula1>
    </dataValidation>
    <dataValidation type="custom" allowBlank="1" showErrorMessage="1" errorTitle="Duplicate ID" error="Each Defect ID must be unique." sqref="A117">
      <formula1>SUMPRODUCT(--($A$2:$A$500=A117))=1</formula1>
    </dataValidation>
    <dataValidation type="custom" allowBlank="1" showErrorMessage="1" errorTitle="Duplicate ID" error="Each Defect ID must be unique." sqref="A118">
      <formula1>SUMPRODUCT(--($A$2:$A$500=A118))=1</formula1>
    </dataValidation>
    <dataValidation type="custom" allowBlank="1" showErrorMessage="1" errorTitle="Duplicate ID" error="Each Defect ID must be unique." sqref="A119">
      <formula1>SUMPRODUCT(--($A$2:$A$500=A119))=1</formula1>
    </dataValidation>
    <dataValidation type="custom" allowBlank="1" showErrorMessage="1" errorTitle="Duplicate ID" error="Each Defect ID must be unique." sqref="A12">
      <formula1>SUMPRODUCT(--($A$2:$A$500=A12))=1</formula1>
    </dataValidation>
    <dataValidation type="custom" allowBlank="1" showErrorMessage="1" errorTitle="Duplicate ID" error="Each Defect ID must be unique." sqref="A120">
      <formula1>SUMPRODUCT(--($A$2:$A$500=A120))=1</formula1>
    </dataValidation>
    <dataValidation type="custom" allowBlank="1" showErrorMessage="1" errorTitle="Duplicate ID" error="Each Defect ID must be unique." sqref="A121">
      <formula1>SUMPRODUCT(--($A$2:$A$500=A121))=1</formula1>
    </dataValidation>
    <dataValidation type="custom" allowBlank="1" showErrorMessage="1" errorTitle="Duplicate ID" error="Each Defect ID must be unique." sqref="A122">
      <formula1>SUMPRODUCT(--($A$2:$A$500=A122))=1</formula1>
    </dataValidation>
    <dataValidation type="custom" allowBlank="1" showErrorMessage="1" errorTitle="Duplicate ID" error="Each Defect ID must be unique." sqref="A123">
      <formula1>SUMPRODUCT(--($A$2:$A$500=A123))=1</formula1>
    </dataValidation>
    <dataValidation type="custom" allowBlank="1" showErrorMessage="1" errorTitle="Duplicate ID" error="Each Defect ID must be unique." sqref="A124">
      <formula1>SUMPRODUCT(--($A$2:$A$500=A124))=1</formula1>
    </dataValidation>
    <dataValidation type="custom" allowBlank="1" showErrorMessage="1" errorTitle="Duplicate ID" error="Each Defect ID must be unique." sqref="A125">
      <formula1>SUMPRODUCT(--($A$2:$A$500=A125))=1</formula1>
    </dataValidation>
    <dataValidation type="custom" allowBlank="1" showErrorMessage="1" errorTitle="Duplicate ID" error="Each Defect ID must be unique." sqref="A126">
      <formula1>SUMPRODUCT(--($A$2:$A$500=A126))=1</formula1>
    </dataValidation>
    <dataValidation type="custom" allowBlank="1" showErrorMessage="1" errorTitle="Duplicate ID" error="Each Defect ID must be unique." sqref="A127">
      <formula1>SUMPRODUCT(--($A$2:$A$500=A127))=1</formula1>
    </dataValidation>
    <dataValidation type="custom" allowBlank="1" showErrorMessage="1" errorTitle="Duplicate ID" error="Each Defect ID must be unique." sqref="A128">
      <formula1>SUMPRODUCT(--($A$2:$A$500=A128))=1</formula1>
    </dataValidation>
    <dataValidation type="custom" allowBlank="1" showErrorMessage="1" errorTitle="Duplicate ID" error="Each Defect ID must be unique." sqref="A129">
      <formula1>SUMPRODUCT(--($A$2:$A$500=A129))=1</formula1>
    </dataValidation>
    <dataValidation type="custom" allowBlank="1" showErrorMessage="1" errorTitle="Duplicate ID" error="Each Defect ID must be unique." sqref="A13">
      <formula1>SUMPRODUCT(--($A$2:$A$500=A13))=1</formula1>
    </dataValidation>
    <dataValidation type="custom" allowBlank="1" showErrorMessage="1" errorTitle="Duplicate ID" error="Each Defect ID must be unique." sqref="A130">
      <formula1>SUMPRODUCT(--($A$2:$A$500=A130))=1</formula1>
    </dataValidation>
    <dataValidation type="custom" allowBlank="1" showErrorMessage="1" errorTitle="Duplicate ID" error="Each Defect ID must be unique." sqref="A131">
      <formula1>SUMPRODUCT(--($A$2:$A$500=A131))=1</formula1>
    </dataValidation>
    <dataValidation type="custom" allowBlank="1" showErrorMessage="1" errorTitle="Duplicate ID" error="Each Defect ID must be unique." sqref="A132">
      <formula1>SUMPRODUCT(--($A$2:$A$500=A132))=1</formula1>
    </dataValidation>
    <dataValidation type="custom" allowBlank="1" showErrorMessage="1" errorTitle="Duplicate ID" error="Each Defect ID must be unique." sqref="A133">
      <formula1>SUMPRODUCT(--($A$2:$A$500=A133))=1</formula1>
    </dataValidation>
    <dataValidation type="custom" allowBlank="1" showErrorMessage="1" errorTitle="Duplicate ID" error="Each Defect ID must be unique." sqref="A134">
      <formula1>SUMPRODUCT(--($A$2:$A$500=A134))=1</formula1>
    </dataValidation>
    <dataValidation type="custom" allowBlank="1" showErrorMessage="1" errorTitle="Duplicate ID" error="Each Defect ID must be unique." sqref="A135">
      <formula1>SUMPRODUCT(--($A$2:$A$500=A135))=1</formula1>
    </dataValidation>
    <dataValidation type="custom" allowBlank="1" showErrorMessage="1" errorTitle="Duplicate ID" error="Each Defect ID must be unique." sqref="A136">
      <formula1>SUMPRODUCT(--($A$2:$A$500=A136))=1</formula1>
    </dataValidation>
    <dataValidation type="custom" allowBlank="1" showErrorMessage="1" errorTitle="Duplicate ID" error="Each Defect ID must be unique." sqref="A137">
      <formula1>SUMPRODUCT(--($A$2:$A$500=A137))=1</formula1>
    </dataValidation>
    <dataValidation type="custom" allowBlank="1" showErrorMessage="1" errorTitle="Duplicate ID" error="Each Defect ID must be unique." sqref="A138">
      <formula1>SUMPRODUCT(--($A$2:$A$500=A138))=1</formula1>
    </dataValidation>
    <dataValidation type="custom" allowBlank="1" showErrorMessage="1" errorTitle="Duplicate ID" error="Each Defect ID must be unique." sqref="A139">
      <formula1>SUMPRODUCT(--($A$2:$A$500=A139))=1</formula1>
    </dataValidation>
    <dataValidation type="custom" allowBlank="1" showErrorMessage="1" errorTitle="Duplicate ID" error="Each Defect ID must be unique." sqref="A14">
      <formula1>SUMPRODUCT(--($A$2:$A$500=A14))=1</formula1>
    </dataValidation>
    <dataValidation type="custom" allowBlank="1" showErrorMessage="1" errorTitle="Duplicate ID" error="Each Defect ID must be unique." sqref="A140">
      <formula1>SUMPRODUCT(--($A$2:$A$500=A140))=1</formula1>
    </dataValidation>
    <dataValidation type="custom" allowBlank="1" showErrorMessage="1" errorTitle="Duplicate ID" error="Each Defect ID must be unique." sqref="A141">
      <formula1>SUMPRODUCT(--($A$2:$A$500=A141))=1</formula1>
    </dataValidation>
    <dataValidation type="custom" allowBlank="1" showErrorMessage="1" errorTitle="Duplicate ID" error="Each Defect ID must be unique." sqref="A142">
      <formula1>SUMPRODUCT(--($A$2:$A$500=A142))=1</formula1>
    </dataValidation>
    <dataValidation type="custom" allowBlank="1" showErrorMessage="1" errorTitle="Duplicate ID" error="Each Defect ID must be unique." sqref="A143">
      <formula1>SUMPRODUCT(--($A$2:$A$500=A143))=1</formula1>
    </dataValidation>
    <dataValidation type="custom" allowBlank="1" showErrorMessage="1" errorTitle="Duplicate ID" error="Each Defect ID must be unique." sqref="A144">
      <formula1>SUMPRODUCT(--($A$2:$A$500=A144))=1</formula1>
    </dataValidation>
    <dataValidation type="custom" allowBlank="1" showErrorMessage="1" errorTitle="Duplicate ID" error="Each Defect ID must be unique." sqref="A145">
      <formula1>SUMPRODUCT(--($A$2:$A$500=A145))=1</formula1>
    </dataValidation>
    <dataValidation type="custom" allowBlank="1" showErrorMessage="1" errorTitle="Duplicate ID" error="Each Defect ID must be unique." sqref="A146">
      <formula1>SUMPRODUCT(--($A$2:$A$500=A146))=1</formula1>
    </dataValidation>
    <dataValidation type="custom" allowBlank="1" showErrorMessage="1" errorTitle="Duplicate ID" error="Each Defect ID must be unique." sqref="A147">
      <formula1>SUMPRODUCT(--($A$2:$A$500=A147))=1</formula1>
    </dataValidation>
    <dataValidation type="custom" allowBlank="1" showErrorMessage="1" errorTitle="Duplicate ID" error="Each Defect ID must be unique." sqref="A148">
      <formula1>SUMPRODUCT(--($A$2:$A$500=A148))=1</formula1>
    </dataValidation>
    <dataValidation type="custom" allowBlank="1" showErrorMessage="1" errorTitle="Duplicate ID" error="Each Defect ID must be unique." sqref="A149">
      <formula1>SUMPRODUCT(--($A$2:$A$500=A149))=1</formula1>
    </dataValidation>
    <dataValidation type="custom" allowBlank="1" showErrorMessage="1" errorTitle="Duplicate ID" error="Each Defect ID must be unique." sqref="A15">
      <formula1>SUMPRODUCT(--($A$2:$A$500=A15))=1</formula1>
    </dataValidation>
    <dataValidation type="custom" allowBlank="1" showErrorMessage="1" errorTitle="Duplicate ID" error="Each Defect ID must be unique." sqref="A150">
      <formula1>SUMPRODUCT(--($A$2:$A$500=A150))=1</formula1>
    </dataValidation>
    <dataValidation type="custom" allowBlank="1" showErrorMessage="1" errorTitle="Duplicate ID" error="Each Defect ID must be unique." sqref="A151">
      <formula1>SUMPRODUCT(--($A$2:$A$500=A151))=1</formula1>
    </dataValidation>
    <dataValidation type="custom" allowBlank="1" showErrorMessage="1" errorTitle="Duplicate ID" error="Each Defect ID must be unique." sqref="A152">
      <formula1>SUMPRODUCT(--($A$2:$A$500=A152))=1</formula1>
    </dataValidation>
    <dataValidation type="custom" allowBlank="1" showErrorMessage="1" errorTitle="Duplicate ID" error="Each Defect ID must be unique." sqref="A153">
      <formula1>SUMPRODUCT(--($A$2:$A$500=A153))=1</formula1>
    </dataValidation>
    <dataValidation type="custom" allowBlank="1" showErrorMessage="1" errorTitle="Duplicate ID" error="Each Defect ID must be unique." sqref="A154">
      <formula1>SUMPRODUCT(--($A$2:$A$500=A154))=1</formula1>
    </dataValidation>
    <dataValidation type="custom" allowBlank="1" showErrorMessage="1" errorTitle="Duplicate ID" error="Each Defect ID must be unique." sqref="A155">
      <formula1>SUMPRODUCT(--($A$2:$A$500=A155))=1</formula1>
    </dataValidation>
    <dataValidation type="custom" allowBlank="1" showErrorMessage="1" errorTitle="Duplicate ID" error="Each Defect ID must be unique." sqref="A156">
      <formula1>SUMPRODUCT(--($A$2:$A$500=A156))=1</formula1>
    </dataValidation>
    <dataValidation type="custom" allowBlank="1" showErrorMessage="1" errorTitle="Duplicate ID" error="Each Defect ID must be unique." sqref="A157">
      <formula1>SUMPRODUCT(--($A$2:$A$500=A157))=1</formula1>
    </dataValidation>
    <dataValidation type="custom" allowBlank="1" showErrorMessage="1" errorTitle="Duplicate ID" error="Each Defect ID must be unique." sqref="A158">
      <formula1>SUMPRODUCT(--($A$2:$A$500=A158))=1</formula1>
    </dataValidation>
    <dataValidation type="custom" allowBlank="1" showErrorMessage="1" errorTitle="Duplicate ID" error="Each Defect ID must be unique." sqref="A159">
      <formula1>SUMPRODUCT(--($A$2:$A$500=A159))=1</formula1>
    </dataValidation>
    <dataValidation type="custom" allowBlank="1" showErrorMessage="1" errorTitle="Duplicate ID" error="Each Defect ID must be unique." sqref="A16">
      <formula1>SUMPRODUCT(--($A$2:$A$500=A16))=1</formula1>
    </dataValidation>
    <dataValidation type="custom" allowBlank="1" showErrorMessage="1" errorTitle="Duplicate ID" error="Each Defect ID must be unique." sqref="A160">
      <formula1>SUMPRODUCT(--($A$2:$A$500=A160))=1</formula1>
    </dataValidation>
    <dataValidation type="custom" allowBlank="1" showErrorMessage="1" errorTitle="Duplicate ID" error="Each Defect ID must be unique." sqref="A161">
      <formula1>SUMPRODUCT(--($A$2:$A$500=A161))=1</formula1>
    </dataValidation>
    <dataValidation type="custom" allowBlank="1" showErrorMessage="1" errorTitle="Duplicate ID" error="Each Defect ID must be unique." sqref="A162">
      <formula1>SUMPRODUCT(--($A$2:$A$500=A162))=1</formula1>
    </dataValidation>
    <dataValidation type="custom" allowBlank="1" showErrorMessage="1" errorTitle="Duplicate ID" error="Each Defect ID must be unique." sqref="A163">
      <formula1>SUMPRODUCT(--($A$2:$A$500=A163))=1</formula1>
    </dataValidation>
    <dataValidation type="custom" allowBlank="1" showErrorMessage="1" errorTitle="Duplicate ID" error="Each Defect ID must be unique." sqref="A164">
      <formula1>SUMPRODUCT(--($A$2:$A$500=A164))=1</formula1>
    </dataValidation>
    <dataValidation type="custom" allowBlank="1" showErrorMessage="1" errorTitle="Duplicate ID" error="Each Defect ID must be unique." sqref="A165">
      <formula1>SUMPRODUCT(--($A$2:$A$500=A165))=1</formula1>
    </dataValidation>
    <dataValidation type="custom" allowBlank="1" showErrorMessage="1" errorTitle="Duplicate ID" error="Each Defect ID must be unique." sqref="A166">
      <formula1>SUMPRODUCT(--($A$2:$A$500=A166))=1</formula1>
    </dataValidation>
    <dataValidation type="custom" allowBlank="1" showErrorMessage="1" errorTitle="Duplicate ID" error="Each Defect ID must be unique." sqref="A167">
      <formula1>SUMPRODUCT(--($A$2:$A$500=A167))=1</formula1>
    </dataValidation>
    <dataValidation type="custom" allowBlank="1" showErrorMessage="1" errorTitle="Duplicate ID" error="Each Defect ID must be unique." sqref="A168">
      <formula1>SUMPRODUCT(--($A$2:$A$500=A168))=1</formula1>
    </dataValidation>
    <dataValidation type="custom" allowBlank="1" showErrorMessage="1" errorTitle="Duplicate ID" error="Each Defect ID must be unique." sqref="A169">
      <formula1>SUMPRODUCT(--($A$2:$A$500=A169))=1</formula1>
    </dataValidation>
    <dataValidation type="custom" allowBlank="1" showErrorMessage="1" errorTitle="Duplicate ID" error="Each Defect ID must be unique." sqref="A17">
      <formula1>SUMPRODUCT(--($A$2:$A$500=A17))=1</formula1>
    </dataValidation>
    <dataValidation type="custom" allowBlank="1" showErrorMessage="1" errorTitle="Duplicate ID" error="Each Defect ID must be unique." sqref="A170">
      <formula1>SUMPRODUCT(--($A$2:$A$500=A170))=1</formula1>
    </dataValidation>
    <dataValidation type="custom" allowBlank="1" showErrorMessage="1" errorTitle="Duplicate ID" error="Each Defect ID must be unique." sqref="A171">
      <formula1>SUMPRODUCT(--($A$2:$A$500=A171))=1</formula1>
    </dataValidation>
    <dataValidation type="custom" allowBlank="1" showErrorMessage="1" errorTitle="Duplicate ID" error="Each Defect ID must be unique." sqref="A172">
      <formula1>SUMPRODUCT(--($A$2:$A$500=A172))=1</formula1>
    </dataValidation>
    <dataValidation type="custom" allowBlank="1" showErrorMessage="1" errorTitle="Duplicate ID" error="Each Defect ID must be unique." sqref="A173">
      <formula1>SUMPRODUCT(--($A$2:$A$500=A173))=1</formula1>
    </dataValidation>
    <dataValidation type="custom" allowBlank="1" showErrorMessage="1" errorTitle="Duplicate ID" error="Each Defect ID must be unique." sqref="A174">
      <formula1>SUMPRODUCT(--($A$2:$A$500=A174))=1</formula1>
    </dataValidation>
    <dataValidation type="custom" allowBlank="1" showErrorMessage="1" errorTitle="Duplicate ID" error="Each Defect ID must be unique." sqref="A175">
      <formula1>SUMPRODUCT(--($A$2:$A$500=A175))=1</formula1>
    </dataValidation>
    <dataValidation type="custom" allowBlank="1" showErrorMessage="1" errorTitle="Duplicate ID" error="Each Defect ID must be unique." sqref="A176">
      <formula1>SUMPRODUCT(--($A$2:$A$500=A176))=1</formula1>
    </dataValidation>
    <dataValidation type="custom" allowBlank="1" showErrorMessage="1" errorTitle="Duplicate ID" error="Each Defect ID must be unique." sqref="A177">
      <formula1>SUMPRODUCT(--($A$2:$A$500=A177))=1</formula1>
    </dataValidation>
    <dataValidation type="custom" allowBlank="1" showErrorMessage="1" errorTitle="Duplicate ID" error="Each Defect ID must be unique." sqref="A178">
      <formula1>SUMPRODUCT(--($A$2:$A$500=A178))=1</formula1>
    </dataValidation>
    <dataValidation type="custom" allowBlank="1" showErrorMessage="1" errorTitle="Duplicate ID" error="Each Defect ID must be unique." sqref="A179">
      <formula1>SUMPRODUCT(--($A$2:$A$500=A179))=1</formula1>
    </dataValidation>
    <dataValidation type="custom" allowBlank="1" showErrorMessage="1" errorTitle="Duplicate ID" error="Each Defect ID must be unique." sqref="A18">
      <formula1>SUMPRODUCT(--($A$2:$A$500=A18))=1</formula1>
    </dataValidation>
    <dataValidation type="custom" allowBlank="1" showErrorMessage="1" errorTitle="Duplicate ID" error="Each Defect ID must be unique." sqref="A180">
      <formula1>SUMPRODUCT(--($A$2:$A$500=A180))=1</formula1>
    </dataValidation>
    <dataValidation type="custom" allowBlank="1" showErrorMessage="1" errorTitle="Duplicate ID" error="Each Defect ID must be unique." sqref="A181">
      <formula1>SUMPRODUCT(--($A$2:$A$500=A181))=1</formula1>
    </dataValidation>
    <dataValidation type="custom" allowBlank="1" showErrorMessage="1" errorTitle="Duplicate ID" error="Each Defect ID must be unique." sqref="A182">
      <formula1>SUMPRODUCT(--($A$2:$A$500=A182))=1</formula1>
    </dataValidation>
    <dataValidation type="custom" allowBlank="1" showErrorMessage="1" errorTitle="Duplicate ID" error="Each Defect ID must be unique." sqref="A183">
      <formula1>SUMPRODUCT(--($A$2:$A$500=A183))=1</formula1>
    </dataValidation>
    <dataValidation type="custom" allowBlank="1" showErrorMessage="1" errorTitle="Duplicate ID" error="Each Defect ID must be unique." sqref="A184">
      <formula1>SUMPRODUCT(--($A$2:$A$500=A184))=1</formula1>
    </dataValidation>
    <dataValidation type="custom" allowBlank="1" showErrorMessage="1" errorTitle="Duplicate ID" error="Each Defect ID must be unique." sqref="A185">
      <formula1>SUMPRODUCT(--($A$2:$A$500=A185))=1</formula1>
    </dataValidation>
    <dataValidation type="custom" allowBlank="1" showErrorMessage="1" errorTitle="Duplicate ID" error="Each Defect ID must be unique." sqref="A186">
      <formula1>SUMPRODUCT(--($A$2:$A$500=A186))=1</formula1>
    </dataValidation>
    <dataValidation type="custom" allowBlank="1" showErrorMessage="1" errorTitle="Duplicate ID" error="Each Defect ID must be unique." sqref="A187">
      <formula1>SUMPRODUCT(--($A$2:$A$500=A187))=1</formula1>
    </dataValidation>
    <dataValidation type="custom" allowBlank="1" showErrorMessage="1" errorTitle="Duplicate ID" error="Each Defect ID must be unique." sqref="A188">
      <formula1>SUMPRODUCT(--($A$2:$A$500=A188))=1</formula1>
    </dataValidation>
    <dataValidation type="custom" allowBlank="1" showErrorMessage="1" errorTitle="Duplicate ID" error="Each Defect ID must be unique." sqref="A189">
      <formula1>SUMPRODUCT(--($A$2:$A$500=A189))=1</formula1>
    </dataValidation>
    <dataValidation type="custom" allowBlank="1" showErrorMessage="1" errorTitle="Duplicate ID" error="Each Defect ID must be unique." sqref="A19">
      <formula1>SUMPRODUCT(--($A$2:$A$500=A19))=1</formula1>
    </dataValidation>
    <dataValidation type="custom" allowBlank="1" showErrorMessage="1" errorTitle="Duplicate ID" error="Each Defect ID must be unique." sqref="A190">
      <formula1>SUMPRODUCT(--($A$2:$A$500=A190))=1</formula1>
    </dataValidation>
    <dataValidation type="custom" allowBlank="1" showErrorMessage="1" errorTitle="Duplicate ID" error="Each Defect ID must be unique." sqref="A191">
      <formula1>SUMPRODUCT(--($A$2:$A$500=A191))=1</formula1>
    </dataValidation>
    <dataValidation type="custom" allowBlank="1" showErrorMessage="1" errorTitle="Duplicate ID" error="Each Defect ID must be unique." sqref="A192">
      <formula1>SUMPRODUCT(--($A$2:$A$500=A192))=1</formula1>
    </dataValidation>
    <dataValidation type="custom" allowBlank="1" showErrorMessage="1" errorTitle="Duplicate ID" error="Each Defect ID must be unique." sqref="A193">
      <formula1>SUMPRODUCT(--($A$2:$A$500=A193))=1</formula1>
    </dataValidation>
    <dataValidation type="custom" allowBlank="1" showErrorMessage="1" errorTitle="Duplicate ID" error="Each Defect ID must be unique." sqref="A194">
      <formula1>SUMPRODUCT(--($A$2:$A$500=A194))=1</formula1>
    </dataValidation>
    <dataValidation type="custom" allowBlank="1" showErrorMessage="1" errorTitle="Duplicate ID" error="Each Defect ID must be unique." sqref="A195">
      <formula1>SUMPRODUCT(--($A$2:$A$500=A195))=1</formula1>
    </dataValidation>
    <dataValidation type="custom" allowBlank="1" showErrorMessage="1" errorTitle="Duplicate ID" error="Each Defect ID must be unique." sqref="A196">
      <formula1>SUMPRODUCT(--($A$2:$A$500=A196))=1</formula1>
    </dataValidation>
    <dataValidation type="custom" allowBlank="1" showErrorMessage="1" errorTitle="Duplicate ID" error="Each Defect ID must be unique." sqref="A197">
      <formula1>SUMPRODUCT(--($A$2:$A$500=A197))=1</formula1>
    </dataValidation>
    <dataValidation type="custom" allowBlank="1" showErrorMessage="1" errorTitle="Duplicate ID" error="Each Defect ID must be unique." sqref="A198">
      <formula1>SUMPRODUCT(--($A$2:$A$500=A198))=1</formula1>
    </dataValidation>
    <dataValidation type="custom" allowBlank="1" showErrorMessage="1" errorTitle="Duplicate ID" error="Each Defect ID must be unique." sqref="A199">
      <formula1>SUMPRODUCT(--($A$2:$A$500=A199))=1</formula1>
    </dataValidation>
    <dataValidation type="custom" allowBlank="1" showErrorMessage="1" errorTitle="Duplicate ID" error="Each Defect ID must be unique." sqref="A2">
      <formula1>SUMPRODUCT(--($A$2:$A$500=A2))=1</formula1>
    </dataValidation>
    <dataValidation type="custom" allowBlank="1" showErrorMessage="1" errorTitle="Duplicate ID" error="Each Defect ID must be unique." sqref="A20">
      <formula1>SUMPRODUCT(--($A$2:$A$500=A20))=1</formula1>
    </dataValidation>
    <dataValidation type="custom" allowBlank="1" showErrorMessage="1" errorTitle="Duplicate ID" error="Each Defect ID must be unique." sqref="A200">
      <formula1>SUMPRODUCT(--($A$2:$A$500=A200))=1</formula1>
    </dataValidation>
    <dataValidation type="custom" allowBlank="1" showErrorMessage="1" errorTitle="Duplicate ID" error="Each Defect ID must be unique." sqref="A201">
      <formula1>SUMPRODUCT(--($A$2:$A$500=A201))=1</formula1>
    </dataValidation>
    <dataValidation type="custom" allowBlank="1" showErrorMessage="1" errorTitle="Duplicate ID" error="Each Defect ID must be unique." sqref="A202">
      <formula1>SUMPRODUCT(--($A$2:$A$500=A202))=1</formula1>
    </dataValidation>
    <dataValidation type="custom" allowBlank="1" showErrorMessage="1" errorTitle="Duplicate ID" error="Each Defect ID must be unique." sqref="A203">
      <formula1>SUMPRODUCT(--($A$2:$A$500=A203))=1</formula1>
    </dataValidation>
    <dataValidation type="custom" allowBlank="1" showErrorMessage="1" errorTitle="Duplicate ID" error="Each Defect ID must be unique." sqref="A204">
      <formula1>SUMPRODUCT(--($A$2:$A$500=A204))=1</formula1>
    </dataValidation>
    <dataValidation type="custom" allowBlank="1" showErrorMessage="1" errorTitle="Duplicate ID" error="Each Defect ID must be unique." sqref="A205">
      <formula1>SUMPRODUCT(--($A$2:$A$500=A205))=1</formula1>
    </dataValidation>
    <dataValidation type="custom" allowBlank="1" showErrorMessage="1" errorTitle="Duplicate ID" error="Each Defect ID must be unique." sqref="A206">
      <formula1>SUMPRODUCT(--($A$2:$A$500=A206))=1</formula1>
    </dataValidation>
    <dataValidation type="custom" allowBlank="1" showErrorMessage="1" errorTitle="Duplicate ID" error="Each Defect ID must be unique." sqref="A207">
      <formula1>SUMPRODUCT(--($A$2:$A$500=A207))=1</formula1>
    </dataValidation>
    <dataValidation type="custom" allowBlank="1" showErrorMessage="1" errorTitle="Duplicate ID" error="Each Defect ID must be unique." sqref="A208">
      <formula1>SUMPRODUCT(--($A$2:$A$500=A208))=1</formula1>
    </dataValidation>
    <dataValidation type="custom" allowBlank="1" showErrorMessage="1" errorTitle="Duplicate ID" error="Each Defect ID must be unique." sqref="A209">
      <formula1>SUMPRODUCT(--($A$2:$A$500=A209))=1</formula1>
    </dataValidation>
    <dataValidation type="custom" allowBlank="1" showErrorMessage="1" errorTitle="Duplicate ID" error="Each Defect ID must be unique." sqref="A21">
      <formula1>SUMPRODUCT(--($A$2:$A$500=A21))=1</formula1>
    </dataValidation>
    <dataValidation type="custom" allowBlank="1" showErrorMessage="1" errorTitle="Duplicate ID" error="Each Defect ID must be unique." sqref="A210">
      <formula1>SUMPRODUCT(--($A$2:$A$500=A210))=1</formula1>
    </dataValidation>
    <dataValidation type="custom" allowBlank="1" showErrorMessage="1" errorTitle="Duplicate ID" error="Each Defect ID must be unique." sqref="A211">
      <formula1>SUMPRODUCT(--($A$2:$A$500=A211))=1</formula1>
    </dataValidation>
    <dataValidation type="custom" allowBlank="1" showErrorMessage="1" errorTitle="Duplicate ID" error="Each Defect ID must be unique." sqref="A212">
      <formula1>SUMPRODUCT(--($A$2:$A$500=A212))=1</formula1>
    </dataValidation>
    <dataValidation type="custom" allowBlank="1" showErrorMessage="1" errorTitle="Duplicate ID" error="Each Defect ID must be unique." sqref="A213">
      <formula1>SUMPRODUCT(--($A$2:$A$500=A213))=1</formula1>
    </dataValidation>
    <dataValidation type="custom" allowBlank="1" showErrorMessage="1" errorTitle="Duplicate ID" error="Each Defect ID must be unique." sqref="A214">
      <formula1>SUMPRODUCT(--($A$2:$A$500=A214))=1</formula1>
    </dataValidation>
    <dataValidation type="custom" allowBlank="1" showErrorMessage="1" errorTitle="Duplicate ID" error="Each Defect ID must be unique." sqref="A215">
      <formula1>SUMPRODUCT(--($A$2:$A$500=A215))=1</formula1>
    </dataValidation>
    <dataValidation type="custom" allowBlank="1" showErrorMessage="1" errorTitle="Duplicate ID" error="Each Defect ID must be unique." sqref="A216">
      <formula1>SUMPRODUCT(--($A$2:$A$500=A216))=1</formula1>
    </dataValidation>
    <dataValidation type="custom" allowBlank="1" showErrorMessage="1" errorTitle="Duplicate ID" error="Each Defect ID must be unique." sqref="A217">
      <formula1>SUMPRODUCT(--($A$2:$A$500=A217))=1</formula1>
    </dataValidation>
    <dataValidation type="custom" allowBlank="1" showErrorMessage="1" errorTitle="Duplicate ID" error="Each Defect ID must be unique." sqref="A218">
      <formula1>SUMPRODUCT(--($A$2:$A$500=A218))=1</formula1>
    </dataValidation>
    <dataValidation type="custom" allowBlank="1" showErrorMessage="1" errorTitle="Duplicate ID" error="Each Defect ID must be unique." sqref="A219">
      <formula1>SUMPRODUCT(--($A$2:$A$500=A219))=1</formula1>
    </dataValidation>
    <dataValidation type="custom" allowBlank="1" showErrorMessage="1" errorTitle="Duplicate ID" error="Each Defect ID must be unique." sqref="A22">
      <formula1>SUMPRODUCT(--($A$2:$A$500=A22))=1</formula1>
    </dataValidation>
    <dataValidation type="custom" allowBlank="1" showErrorMessage="1" errorTitle="Duplicate ID" error="Each Defect ID must be unique." sqref="A220">
      <formula1>SUMPRODUCT(--($A$2:$A$500=A220))=1</formula1>
    </dataValidation>
    <dataValidation type="custom" allowBlank="1" showErrorMessage="1" errorTitle="Duplicate ID" error="Each Defect ID must be unique." sqref="A221">
      <formula1>SUMPRODUCT(--($A$2:$A$500=A221))=1</formula1>
    </dataValidation>
    <dataValidation type="custom" allowBlank="1" showErrorMessage="1" errorTitle="Duplicate ID" error="Each Defect ID must be unique." sqref="A222">
      <formula1>SUMPRODUCT(--($A$2:$A$500=A222))=1</formula1>
    </dataValidation>
    <dataValidation type="custom" allowBlank="1" showErrorMessage="1" errorTitle="Duplicate ID" error="Each Defect ID must be unique." sqref="A223">
      <formula1>SUMPRODUCT(--($A$2:$A$500=A223))=1</formula1>
    </dataValidation>
    <dataValidation type="custom" allowBlank="1" showErrorMessage="1" errorTitle="Duplicate ID" error="Each Defect ID must be unique." sqref="A224">
      <formula1>SUMPRODUCT(--($A$2:$A$500=A224))=1</formula1>
    </dataValidation>
    <dataValidation type="custom" allowBlank="1" showErrorMessage="1" errorTitle="Duplicate ID" error="Each Defect ID must be unique." sqref="A225">
      <formula1>SUMPRODUCT(--($A$2:$A$500=A225))=1</formula1>
    </dataValidation>
    <dataValidation type="custom" allowBlank="1" showErrorMessage="1" errorTitle="Duplicate ID" error="Each Defect ID must be unique." sqref="A226">
      <formula1>SUMPRODUCT(--($A$2:$A$500=A226))=1</formula1>
    </dataValidation>
    <dataValidation type="custom" allowBlank="1" showErrorMessage="1" errorTitle="Duplicate ID" error="Each Defect ID must be unique." sqref="A227">
      <formula1>SUMPRODUCT(--($A$2:$A$500=A227))=1</formula1>
    </dataValidation>
    <dataValidation type="custom" allowBlank="1" showErrorMessage="1" errorTitle="Duplicate ID" error="Each Defect ID must be unique." sqref="A228">
      <formula1>SUMPRODUCT(--($A$2:$A$500=A228))=1</formula1>
    </dataValidation>
    <dataValidation type="custom" allowBlank="1" showErrorMessage="1" errorTitle="Duplicate ID" error="Each Defect ID must be unique." sqref="A229">
      <formula1>SUMPRODUCT(--($A$2:$A$500=A229))=1</formula1>
    </dataValidation>
    <dataValidation type="custom" allowBlank="1" showErrorMessage="1" errorTitle="Duplicate ID" error="Each Defect ID must be unique." sqref="A23">
      <formula1>SUMPRODUCT(--($A$2:$A$500=A23))=1</formula1>
    </dataValidation>
    <dataValidation type="custom" allowBlank="1" showErrorMessage="1" errorTitle="Duplicate ID" error="Each Defect ID must be unique." sqref="A230">
      <formula1>SUMPRODUCT(--($A$2:$A$500=A230))=1</formula1>
    </dataValidation>
    <dataValidation type="custom" allowBlank="1" showErrorMessage="1" errorTitle="Duplicate ID" error="Each Defect ID must be unique." sqref="A231">
      <formula1>SUMPRODUCT(--($A$2:$A$500=A231))=1</formula1>
    </dataValidation>
    <dataValidation type="custom" allowBlank="1" showErrorMessage="1" errorTitle="Duplicate ID" error="Each Defect ID must be unique." sqref="A232">
      <formula1>SUMPRODUCT(--($A$2:$A$500=A232))=1</formula1>
    </dataValidation>
    <dataValidation type="custom" allowBlank="1" showErrorMessage="1" errorTitle="Duplicate ID" error="Each Defect ID must be unique." sqref="A233">
      <formula1>SUMPRODUCT(--($A$2:$A$500=A233))=1</formula1>
    </dataValidation>
    <dataValidation type="custom" allowBlank="1" showErrorMessage="1" errorTitle="Duplicate ID" error="Each Defect ID must be unique." sqref="A234">
      <formula1>SUMPRODUCT(--($A$2:$A$500=A234))=1</formula1>
    </dataValidation>
    <dataValidation type="custom" allowBlank="1" showErrorMessage="1" errorTitle="Duplicate ID" error="Each Defect ID must be unique." sqref="A235">
      <formula1>SUMPRODUCT(--($A$2:$A$500=A235))=1</formula1>
    </dataValidation>
    <dataValidation type="custom" allowBlank="1" showErrorMessage="1" errorTitle="Duplicate ID" error="Each Defect ID must be unique." sqref="A236">
      <formula1>SUMPRODUCT(--($A$2:$A$500=A236))=1</formula1>
    </dataValidation>
    <dataValidation type="custom" allowBlank="1" showErrorMessage="1" errorTitle="Duplicate ID" error="Each Defect ID must be unique." sqref="A237">
      <formula1>SUMPRODUCT(--($A$2:$A$500=A237))=1</formula1>
    </dataValidation>
    <dataValidation type="custom" allowBlank="1" showErrorMessage="1" errorTitle="Duplicate ID" error="Each Defect ID must be unique." sqref="A238">
      <formula1>SUMPRODUCT(--($A$2:$A$500=A238))=1</formula1>
    </dataValidation>
    <dataValidation type="custom" allowBlank="1" showErrorMessage="1" errorTitle="Duplicate ID" error="Each Defect ID must be unique." sqref="A239">
      <formula1>SUMPRODUCT(--($A$2:$A$500=A239))=1</formula1>
    </dataValidation>
    <dataValidation type="custom" allowBlank="1" showErrorMessage="1" errorTitle="Duplicate ID" error="Each Defect ID must be unique." sqref="A24">
      <formula1>SUMPRODUCT(--($A$2:$A$500=A24))=1</formula1>
    </dataValidation>
    <dataValidation type="custom" allowBlank="1" showErrorMessage="1" errorTitle="Duplicate ID" error="Each Defect ID must be unique." sqref="A240">
      <formula1>SUMPRODUCT(--($A$2:$A$500=A240))=1</formula1>
    </dataValidation>
    <dataValidation type="custom" allowBlank="1" showErrorMessage="1" errorTitle="Duplicate ID" error="Each Defect ID must be unique." sqref="A241">
      <formula1>SUMPRODUCT(--($A$2:$A$500=A241))=1</formula1>
    </dataValidation>
    <dataValidation type="custom" allowBlank="1" showErrorMessage="1" errorTitle="Duplicate ID" error="Each Defect ID must be unique." sqref="A242">
      <formula1>SUMPRODUCT(--($A$2:$A$500=A242))=1</formula1>
    </dataValidation>
    <dataValidation type="custom" allowBlank="1" showErrorMessage="1" errorTitle="Duplicate ID" error="Each Defect ID must be unique." sqref="A243">
      <formula1>SUMPRODUCT(--($A$2:$A$500=A243))=1</formula1>
    </dataValidation>
    <dataValidation type="custom" allowBlank="1" showErrorMessage="1" errorTitle="Duplicate ID" error="Each Defect ID must be unique." sqref="A244">
      <formula1>SUMPRODUCT(--($A$2:$A$500=A244))=1</formula1>
    </dataValidation>
    <dataValidation type="custom" allowBlank="1" showErrorMessage="1" errorTitle="Duplicate ID" error="Each Defect ID must be unique." sqref="A245">
      <formula1>SUMPRODUCT(--($A$2:$A$500=A245))=1</formula1>
    </dataValidation>
    <dataValidation type="custom" allowBlank="1" showErrorMessage="1" errorTitle="Duplicate ID" error="Each Defect ID must be unique." sqref="A246">
      <formula1>SUMPRODUCT(--($A$2:$A$500=A246))=1</formula1>
    </dataValidation>
    <dataValidation type="custom" allowBlank="1" showErrorMessage="1" errorTitle="Duplicate ID" error="Each Defect ID must be unique." sqref="A247">
      <formula1>SUMPRODUCT(--($A$2:$A$500=A247))=1</formula1>
    </dataValidation>
    <dataValidation type="custom" allowBlank="1" showErrorMessage="1" errorTitle="Duplicate ID" error="Each Defect ID must be unique." sqref="A248">
      <formula1>SUMPRODUCT(--($A$2:$A$500=A248))=1</formula1>
    </dataValidation>
    <dataValidation type="custom" allowBlank="1" showErrorMessage="1" errorTitle="Duplicate ID" error="Each Defect ID must be unique." sqref="A249">
      <formula1>SUMPRODUCT(--($A$2:$A$500=A249))=1</formula1>
    </dataValidation>
    <dataValidation type="custom" allowBlank="1" showErrorMessage="1" errorTitle="Duplicate ID" error="Each Defect ID must be unique." sqref="A25">
      <formula1>SUMPRODUCT(--($A$2:$A$500=A25))=1</formula1>
    </dataValidation>
    <dataValidation type="custom" allowBlank="1" showErrorMessage="1" errorTitle="Duplicate ID" error="Each Defect ID must be unique." sqref="A250">
      <formula1>SUMPRODUCT(--($A$2:$A$500=A250))=1</formula1>
    </dataValidation>
    <dataValidation type="custom" allowBlank="1" showErrorMessage="1" errorTitle="Duplicate ID" error="Each Defect ID must be unique." sqref="A251">
      <formula1>SUMPRODUCT(--($A$2:$A$500=A251))=1</formula1>
    </dataValidation>
    <dataValidation type="custom" allowBlank="1" showErrorMessage="1" errorTitle="Duplicate ID" error="Each Defect ID must be unique." sqref="A252">
      <formula1>SUMPRODUCT(--($A$2:$A$500=A252))=1</formula1>
    </dataValidation>
    <dataValidation type="custom" allowBlank="1" showErrorMessage="1" errorTitle="Duplicate ID" error="Each Defect ID must be unique." sqref="A253">
      <formula1>SUMPRODUCT(--($A$2:$A$500=A253))=1</formula1>
    </dataValidation>
    <dataValidation type="custom" allowBlank="1" showErrorMessage="1" errorTitle="Duplicate ID" error="Each Defect ID must be unique." sqref="A254">
      <formula1>SUMPRODUCT(--($A$2:$A$500=A254))=1</formula1>
    </dataValidation>
    <dataValidation type="custom" allowBlank="1" showErrorMessage="1" errorTitle="Duplicate ID" error="Each Defect ID must be unique." sqref="A255">
      <formula1>SUMPRODUCT(--($A$2:$A$500=A255))=1</formula1>
    </dataValidation>
    <dataValidation type="custom" allowBlank="1" showErrorMessage="1" errorTitle="Duplicate ID" error="Each Defect ID must be unique." sqref="A256">
      <formula1>SUMPRODUCT(--($A$2:$A$500=A256))=1</formula1>
    </dataValidation>
    <dataValidation type="custom" allowBlank="1" showErrorMessage="1" errorTitle="Duplicate ID" error="Each Defect ID must be unique." sqref="A257">
      <formula1>SUMPRODUCT(--($A$2:$A$500=A257))=1</formula1>
    </dataValidation>
    <dataValidation type="custom" allowBlank="1" showErrorMessage="1" errorTitle="Duplicate ID" error="Each Defect ID must be unique." sqref="A258">
      <formula1>SUMPRODUCT(--($A$2:$A$500=A258))=1</formula1>
    </dataValidation>
    <dataValidation type="custom" allowBlank="1" showErrorMessage="1" errorTitle="Duplicate ID" error="Each Defect ID must be unique." sqref="A259">
      <formula1>SUMPRODUCT(--($A$2:$A$500=A259))=1</formula1>
    </dataValidation>
    <dataValidation type="custom" allowBlank="1" showErrorMessage="1" errorTitle="Duplicate ID" error="Each Defect ID must be unique." sqref="A26">
      <formula1>SUMPRODUCT(--($A$2:$A$500=A26))=1</formula1>
    </dataValidation>
    <dataValidation type="custom" allowBlank="1" showErrorMessage="1" errorTitle="Duplicate ID" error="Each Defect ID must be unique." sqref="A260">
      <formula1>SUMPRODUCT(--($A$2:$A$500=A260))=1</formula1>
    </dataValidation>
    <dataValidation type="custom" allowBlank="1" showErrorMessage="1" errorTitle="Duplicate ID" error="Each Defect ID must be unique." sqref="A261">
      <formula1>SUMPRODUCT(--($A$2:$A$500=A261))=1</formula1>
    </dataValidation>
    <dataValidation type="custom" allowBlank="1" showErrorMessage="1" errorTitle="Duplicate ID" error="Each Defect ID must be unique." sqref="A262">
      <formula1>SUMPRODUCT(--($A$2:$A$500=A262))=1</formula1>
    </dataValidation>
    <dataValidation type="custom" allowBlank="1" showErrorMessage="1" errorTitle="Duplicate ID" error="Each Defect ID must be unique." sqref="A263">
      <formula1>SUMPRODUCT(--($A$2:$A$500=A263))=1</formula1>
    </dataValidation>
    <dataValidation type="custom" allowBlank="1" showErrorMessage="1" errorTitle="Duplicate ID" error="Each Defect ID must be unique." sqref="A264">
      <formula1>SUMPRODUCT(--($A$2:$A$500=A264))=1</formula1>
    </dataValidation>
    <dataValidation type="custom" allowBlank="1" showErrorMessage="1" errorTitle="Duplicate ID" error="Each Defect ID must be unique." sqref="A265">
      <formula1>SUMPRODUCT(--($A$2:$A$500=A265))=1</formula1>
    </dataValidation>
    <dataValidation type="custom" allowBlank="1" showErrorMessage="1" errorTitle="Duplicate ID" error="Each Defect ID must be unique." sqref="A266">
      <formula1>SUMPRODUCT(--($A$2:$A$500=A266))=1</formula1>
    </dataValidation>
    <dataValidation type="custom" allowBlank="1" showErrorMessage="1" errorTitle="Duplicate ID" error="Each Defect ID must be unique." sqref="A267">
      <formula1>SUMPRODUCT(--($A$2:$A$500=A267))=1</formula1>
    </dataValidation>
    <dataValidation type="custom" allowBlank="1" showErrorMessage="1" errorTitle="Duplicate ID" error="Each Defect ID must be unique." sqref="A268">
      <formula1>SUMPRODUCT(--($A$2:$A$500=A268))=1</formula1>
    </dataValidation>
    <dataValidation type="custom" allowBlank="1" showErrorMessage="1" errorTitle="Duplicate ID" error="Each Defect ID must be unique." sqref="A269">
      <formula1>SUMPRODUCT(--($A$2:$A$500=A269))=1</formula1>
    </dataValidation>
    <dataValidation type="custom" allowBlank="1" showErrorMessage="1" errorTitle="Duplicate ID" error="Each Defect ID must be unique." sqref="A27">
      <formula1>SUMPRODUCT(--($A$2:$A$500=A27))=1</formula1>
    </dataValidation>
    <dataValidation type="custom" allowBlank="1" showErrorMessage="1" errorTitle="Duplicate ID" error="Each Defect ID must be unique." sqref="A270">
      <formula1>SUMPRODUCT(--($A$2:$A$500=A270))=1</formula1>
    </dataValidation>
    <dataValidation type="custom" allowBlank="1" showErrorMessage="1" errorTitle="Duplicate ID" error="Each Defect ID must be unique." sqref="A271">
      <formula1>SUMPRODUCT(--($A$2:$A$500=A271))=1</formula1>
    </dataValidation>
    <dataValidation type="custom" allowBlank="1" showErrorMessage="1" errorTitle="Duplicate ID" error="Each Defect ID must be unique." sqref="A272">
      <formula1>SUMPRODUCT(--($A$2:$A$500=A272))=1</formula1>
    </dataValidation>
    <dataValidation type="custom" allowBlank="1" showErrorMessage="1" errorTitle="Duplicate ID" error="Each Defect ID must be unique." sqref="A273">
      <formula1>SUMPRODUCT(--($A$2:$A$500=A273))=1</formula1>
    </dataValidation>
    <dataValidation type="custom" allowBlank="1" showErrorMessage="1" errorTitle="Duplicate ID" error="Each Defect ID must be unique." sqref="A274">
      <formula1>SUMPRODUCT(--($A$2:$A$500=A274))=1</formula1>
    </dataValidation>
    <dataValidation type="custom" allowBlank="1" showErrorMessage="1" errorTitle="Duplicate ID" error="Each Defect ID must be unique." sqref="A275">
      <formula1>SUMPRODUCT(--($A$2:$A$500=A275))=1</formula1>
    </dataValidation>
    <dataValidation type="custom" allowBlank="1" showErrorMessage="1" errorTitle="Duplicate ID" error="Each Defect ID must be unique." sqref="A276">
      <formula1>SUMPRODUCT(--($A$2:$A$500=A276))=1</formula1>
    </dataValidation>
    <dataValidation type="custom" allowBlank="1" showErrorMessage="1" errorTitle="Duplicate ID" error="Each Defect ID must be unique." sqref="A277">
      <formula1>SUMPRODUCT(--($A$2:$A$500=A277))=1</formula1>
    </dataValidation>
    <dataValidation type="custom" allowBlank="1" showErrorMessage="1" errorTitle="Duplicate ID" error="Each Defect ID must be unique." sqref="A278">
      <formula1>SUMPRODUCT(--($A$2:$A$500=A278))=1</formula1>
    </dataValidation>
    <dataValidation type="custom" allowBlank="1" showErrorMessage="1" errorTitle="Duplicate ID" error="Each Defect ID must be unique." sqref="A279">
      <formula1>SUMPRODUCT(--($A$2:$A$500=A279))=1</formula1>
    </dataValidation>
    <dataValidation type="custom" allowBlank="1" showErrorMessage="1" errorTitle="Duplicate ID" error="Each Defect ID must be unique." sqref="A28">
      <formula1>SUMPRODUCT(--($A$2:$A$500=A28))=1</formula1>
    </dataValidation>
    <dataValidation type="custom" allowBlank="1" showErrorMessage="1" errorTitle="Duplicate ID" error="Each Defect ID must be unique." sqref="A280">
      <formula1>SUMPRODUCT(--($A$2:$A$500=A280))=1</formula1>
    </dataValidation>
    <dataValidation type="custom" allowBlank="1" showErrorMessage="1" errorTitle="Duplicate ID" error="Each Defect ID must be unique." sqref="A281">
      <formula1>SUMPRODUCT(--($A$2:$A$500=A281))=1</formula1>
    </dataValidation>
    <dataValidation type="custom" allowBlank="1" showErrorMessage="1" errorTitle="Duplicate ID" error="Each Defect ID must be unique." sqref="A282">
      <formula1>SUMPRODUCT(--($A$2:$A$500=A282))=1</formula1>
    </dataValidation>
    <dataValidation type="custom" allowBlank="1" showErrorMessage="1" errorTitle="Duplicate ID" error="Each Defect ID must be unique." sqref="A283">
      <formula1>SUMPRODUCT(--($A$2:$A$500=A283))=1</formula1>
    </dataValidation>
    <dataValidation type="custom" allowBlank="1" showErrorMessage="1" errorTitle="Duplicate ID" error="Each Defect ID must be unique." sqref="A284">
      <formula1>SUMPRODUCT(--($A$2:$A$500=A284))=1</formula1>
    </dataValidation>
    <dataValidation type="custom" allowBlank="1" showErrorMessage="1" errorTitle="Duplicate ID" error="Each Defect ID must be unique." sqref="A285">
      <formula1>SUMPRODUCT(--($A$2:$A$500=A285))=1</formula1>
    </dataValidation>
    <dataValidation type="custom" allowBlank="1" showErrorMessage="1" errorTitle="Duplicate ID" error="Each Defect ID must be unique." sqref="A286">
      <formula1>SUMPRODUCT(--($A$2:$A$500=A286))=1</formula1>
    </dataValidation>
    <dataValidation type="custom" allowBlank="1" showErrorMessage="1" errorTitle="Duplicate ID" error="Each Defect ID must be unique." sqref="A287">
      <formula1>SUMPRODUCT(--($A$2:$A$500=A287))=1</formula1>
    </dataValidation>
    <dataValidation type="custom" allowBlank="1" showErrorMessage="1" errorTitle="Duplicate ID" error="Each Defect ID must be unique." sqref="A288">
      <formula1>SUMPRODUCT(--($A$2:$A$500=A288))=1</formula1>
    </dataValidation>
    <dataValidation type="custom" allowBlank="1" showErrorMessage="1" errorTitle="Duplicate ID" error="Each Defect ID must be unique." sqref="A289">
      <formula1>SUMPRODUCT(--($A$2:$A$500=A289))=1</formula1>
    </dataValidation>
    <dataValidation type="custom" allowBlank="1" showErrorMessage="1" errorTitle="Duplicate ID" error="Each Defect ID must be unique." sqref="A29">
      <formula1>SUMPRODUCT(--($A$2:$A$500=A29))=1</formula1>
    </dataValidation>
    <dataValidation type="custom" allowBlank="1" showErrorMessage="1" errorTitle="Duplicate ID" error="Each Defect ID must be unique." sqref="A290">
      <formula1>SUMPRODUCT(--($A$2:$A$500=A290))=1</formula1>
    </dataValidation>
    <dataValidation type="custom" allowBlank="1" showErrorMessage="1" errorTitle="Duplicate ID" error="Each Defect ID must be unique." sqref="A291">
      <formula1>SUMPRODUCT(--($A$2:$A$500=A291))=1</formula1>
    </dataValidation>
    <dataValidation type="custom" allowBlank="1" showErrorMessage="1" errorTitle="Duplicate ID" error="Each Defect ID must be unique." sqref="A292">
      <formula1>SUMPRODUCT(--($A$2:$A$500=A292))=1</formula1>
    </dataValidation>
    <dataValidation type="custom" allowBlank="1" showErrorMessage="1" errorTitle="Duplicate ID" error="Each Defect ID must be unique." sqref="A293">
      <formula1>SUMPRODUCT(--($A$2:$A$500=A293))=1</formula1>
    </dataValidation>
    <dataValidation type="custom" allowBlank="1" showErrorMessage="1" errorTitle="Duplicate ID" error="Each Defect ID must be unique." sqref="A294">
      <formula1>SUMPRODUCT(--($A$2:$A$500=A294))=1</formula1>
    </dataValidation>
    <dataValidation type="custom" allowBlank="1" showErrorMessage="1" errorTitle="Duplicate ID" error="Each Defect ID must be unique." sqref="A295">
      <formula1>SUMPRODUCT(--($A$2:$A$500=A295))=1</formula1>
    </dataValidation>
    <dataValidation type="custom" allowBlank="1" showErrorMessage="1" errorTitle="Duplicate ID" error="Each Defect ID must be unique." sqref="A296">
      <formula1>SUMPRODUCT(--($A$2:$A$500=A296))=1</formula1>
    </dataValidation>
    <dataValidation type="custom" allowBlank="1" showErrorMessage="1" errorTitle="Duplicate ID" error="Each Defect ID must be unique." sqref="A297">
      <formula1>SUMPRODUCT(--($A$2:$A$500=A297))=1</formula1>
    </dataValidation>
    <dataValidation type="custom" allowBlank="1" showErrorMessage="1" errorTitle="Duplicate ID" error="Each Defect ID must be unique." sqref="A298">
      <formula1>SUMPRODUCT(--($A$2:$A$500=A298))=1</formula1>
    </dataValidation>
    <dataValidation type="custom" allowBlank="1" showErrorMessage="1" errorTitle="Duplicate ID" error="Each Defect ID must be unique." sqref="A299">
      <formula1>SUMPRODUCT(--($A$2:$A$500=A299))=1</formula1>
    </dataValidation>
    <dataValidation type="custom" allowBlank="1" showErrorMessage="1" errorTitle="Duplicate ID" error="Each Defect ID must be unique." sqref="A3">
      <formula1>SUMPRODUCT(--($A$2:$A$500=A3))=1</formula1>
    </dataValidation>
    <dataValidation type="custom" allowBlank="1" showErrorMessage="1" errorTitle="Duplicate ID" error="Each Defect ID must be unique." sqref="A30">
      <formula1>SUMPRODUCT(--($A$2:$A$500=A30))=1</formula1>
    </dataValidation>
    <dataValidation type="custom" allowBlank="1" showErrorMessage="1" errorTitle="Duplicate ID" error="Each Defect ID must be unique." sqref="A300">
      <formula1>SUMPRODUCT(--($A$2:$A$500=A300))=1</formula1>
    </dataValidation>
    <dataValidation type="custom" allowBlank="1" showErrorMessage="1" errorTitle="Duplicate ID" error="Each Defect ID must be unique." sqref="A301">
      <formula1>SUMPRODUCT(--($A$2:$A$500=A301))=1</formula1>
    </dataValidation>
    <dataValidation type="custom" allowBlank="1" showErrorMessage="1" errorTitle="Duplicate ID" error="Each Defect ID must be unique." sqref="A302">
      <formula1>SUMPRODUCT(--($A$2:$A$500=A302))=1</formula1>
    </dataValidation>
    <dataValidation type="custom" allowBlank="1" showErrorMessage="1" errorTitle="Duplicate ID" error="Each Defect ID must be unique." sqref="A303">
      <formula1>SUMPRODUCT(--($A$2:$A$500=A303))=1</formula1>
    </dataValidation>
    <dataValidation type="custom" allowBlank="1" showErrorMessage="1" errorTitle="Duplicate ID" error="Each Defect ID must be unique." sqref="A304">
      <formula1>SUMPRODUCT(--($A$2:$A$500=A304))=1</formula1>
    </dataValidation>
    <dataValidation type="custom" allowBlank="1" showErrorMessage="1" errorTitle="Duplicate ID" error="Each Defect ID must be unique." sqref="A305">
      <formula1>SUMPRODUCT(--($A$2:$A$500=A305))=1</formula1>
    </dataValidation>
    <dataValidation type="custom" allowBlank="1" showErrorMessage="1" errorTitle="Duplicate ID" error="Each Defect ID must be unique." sqref="A306">
      <formula1>SUMPRODUCT(--($A$2:$A$500=A306))=1</formula1>
    </dataValidation>
    <dataValidation type="custom" allowBlank="1" showErrorMessage="1" errorTitle="Duplicate ID" error="Each Defect ID must be unique." sqref="A307">
      <formula1>SUMPRODUCT(--($A$2:$A$500=A307))=1</formula1>
    </dataValidation>
    <dataValidation type="custom" allowBlank="1" showErrorMessage="1" errorTitle="Duplicate ID" error="Each Defect ID must be unique." sqref="A308">
      <formula1>SUMPRODUCT(--($A$2:$A$500=A308))=1</formula1>
    </dataValidation>
    <dataValidation type="custom" allowBlank="1" showErrorMessage="1" errorTitle="Duplicate ID" error="Each Defect ID must be unique." sqref="A309">
      <formula1>SUMPRODUCT(--($A$2:$A$500=A309))=1</formula1>
    </dataValidation>
    <dataValidation type="custom" allowBlank="1" showErrorMessage="1" errorTitle="Duplicate ID" error="Each Defect ID must be unique." sqref="A31">
      <formula1>SUMPRODUCT(--($A$2:$A$500=A31))=1</formula1>
    </dataValidation>
    <dataValidation type="custom" allowBlank="1" showErrorMessage="1" errorTitle="Duplicate ID" error="Each Defect ID must be unique." sqref="A310">
      <formula1>SUMPRODUCT(--($A$2:$A$500=A310))=1</formula1>
    </dataValidation>
    <dataValidation type="custom" allowBlank="1" showErrorMessage="1" errorTitle="Duplicate ID" error="Each Defect ID must be unique." sqref="A311">
      <formula1>SUMPRODUCT(--($A$2:$A$500=A311))=1</formula1>
    </dataValidation>
    <dataValidation type="custom" allowBlank="1" showErrorMessage="1" errorTitle="Duplicate ID" error="Each Defect ID must be unique." sqref="A312">
      <formula1>SUMPRODUCT(--($A$2:$A$500=A312))=1</formula1>
    </dataValidation>
    <dataValidation type="custom" allowBlank="1" showErrorMessage="1" errorTitle="Duplicate ID" error="Each Defect ID must be unique." sqref="A313">
      <formula1>SUMPRODUCT(--($A$2:$A$500=A313))=1</formula1>
    </dataValidation>
    <dataValidation type="custom" allowBlank="1" showErrorMessage="1" errorTitle="Duplicate ID" error="Each Defect ID must be unique." sqref="A314">
      <formula1>SUMPRODUCT(--($A$2:$A$500=A314))=1</formula1>
    </dataValidation>
    <dataValidation type="custom" allowBlank="1" showErrorMessage="1" errorTitle="Duplicate ID" error="Each Defect ID must be unique." sqref="A315">
      <formula1>SUMPRODUCT(--($A$2:$A$500=A315))=1</formula1>
    </dataValidation>
    <dataValidation type="custom" allowBlank="1" showErrorMessage="1" errorTitle="Duplicate ID" error="Each Defect ID must be unique." sqref="A316">
      <formula1>SUMPRODUCT(--($A$2:$A$500=A316))=1</formula1>
    </dataValidation>
    <dataValidation type="custom" allowBlank="1" showErrorMessage="1" errorTitle="Duplicate ID" error="Each Defect ID must be unique." sqref="A317">
      <formula1>SUMPRODUCT(--($A$2:$A$500=A317))=1</formula1>
    </dataValidation>
    <dataValidation type="custom" allowBlank="1" showErrorMessage="1" errorTitle="Duplicate ID" error="Each Defect ID must be unique." sqref="A318">
      <formula1>SUMPRODUCT(--($A$2:$A$500=A318))=1</formula1>
    </dataValidation>
    <dataValidation type="custom" allowBlank="1" showErrorMessage="1" errorTitle="Duplicate ID" error="Each Defect ID must be unique." sqref="A319">
      <formula1>SUMPRODUCT(--($A$2:$A$500=A319))=1</formula1>
    </dataValidation>
    <dataValidation type="custom" allowBlank="1" showErrorMessage="1" errorTitle="Duplicate ID" error="Each Defect ID must be unique." sqref="A32">
      <formula1>SUMPRODUCT(--($A$2:$A$500=A32))=1</formula1>
    </dataValidation>
    <dataValidation type="custom" allowBlank="1" showErrorMessage="1" errorTitle="Duplicate ID" error="Each Defect ID must be unique." sqref="A320">
      <formula1>SUMPRODUCT(--($A$2:$A$500=A320))=1</formula1>
    </dataValidation>
    <dataValidation type="custom" allowBlank="1" showErrorMessage="1" errorTitle="Duplicate ID" error="Each Defect ID must be unique." sqref="A321">
      <formula1>SUMPRODUCT(--($A$2:$A$500=A321))=1</formula1>
    </dataValidation>
    <dataValidation type="custom" allowBlank="1" showErrorMessage="1" errorTitle="Duplicate ID" error="Each Defect ID must be unique." sqref="A322">
      <formula1>SUMPRODUCT(--($A$2:$A$500=A322))=1</formula1>
    </dataValidation>
    <dataValidation type="custom" allowBlank="1" showErrorMessage="1" errorTitle="Duplicate ID" error="Each Defect ID must be unique." sqref="A323">
      <formula1>SUMPRODUCT(--($A$2:$A$500=A323))=1</formula1>
    </dataValidation>
    <dataValidation type="custom" allowBlank="1" showErrorMessage="1" errorTitle="Duplicate ID" error="Each Defect ID must be unique." sqref="A324">
      <formula1>SUMPRODUCT(--($A$2:$A$500=A324))=1</formula1>
    </dataValidation>
    <dataValidation type="custom" allowBlank="1" showErrorMessage="1" errorTitle="Duplicate ID" error="Each Defect ID must be unique." sqref="A325">
      <formula1>SUMPRODUCT(--($A$2:$A$500=A325))=1</formula1>
    </dataValidation>
    <dataValidation type="custom" allowBlank="1" showErrorMessage="1" errorTitle="Duplicate ID" error="Each Defect ID must be unique." sqref="A326">
      <formula1>SUMPRODUCT(--($A$2:$A$500=A326))=1</formula1>
    </dataValidation>
    <dataValidation type="custom" allowBlank="1" showErrorMessage="1" errorTitle="Duplicate ID" error="Each Defect ID must be unique." sqref="A327">
      <formula1>SUMPRODUCT(--($A$2:$A$500=A327))=1</formula1>
    </dataValidation>
    <dataValidation type="custom" allowBlank="1" showErrorMessage="1" errorTitle="Duplicate ID" error="Each Defect ID must be unique." sqref="A328">
      <formula1>SUMPRODUCT(--($A$2:$A$500=A328))=1</formula1>
    </dataValidation>
    <dataValidation type="custom" allowBlank="1" showErrorMessage="1" errorTitle="Duplicate ID" error="Each Defect ID must be unique." sqref="A329">
      <formula1>SUMPRODUCT(--($A$2:$A$500=A329))=1</formula1>
    </dataValidation>
    <dataValidation type="custom" allowBlank="1" showErrorMessage="1" errorTitle="Duplicate ID" error="Each Defect ID must be unique." sqref="A33">
      <formula1>SUMPRODUCT(--($A$2:$A$500=A33))=1</formula1>
    </dataValidation>
    <dataValidation type="custom" allowBlank="1" showErrorMessage="1" errorTitle="Duplicate ID" error="Each Defect ID must be unique." sqref="A330">
      <formula1>SUMPRODUCT(--($A$2:$A$500=A330))=1</formula1>
    </dataValidation>
    <dataValidation type="custom" allowBlank="1" showErrorMessage="1" errorTitle="Duplicate ID" error="Each Defect ID must be unique." sqref="A331">
      <formula1>SUMPRODUCT(--($A$2:$A$500=A331))=1</formula1>
    </dataValidation>
    <dataValidation type="custom" allowBlank="1" showErrorMessage="1" errorTitle="Duplicate ID" error="Each Defect ID must be unique." sqref="A332">
      <formula1>SUMPRODUCT(--($A$2:$A$500=A332))=1</formula1>
    </dataValidation>
    <dataValidation type="custom" allowBlank="1" showErrorMessage="1" errorTitle="Duplicate ID" error="Each Defect ID must be unique." sqref="A333">
      <formula1>SUMPRODUCT(--($A$2:$A$500=A333))=1</formula1>
    </dataValidation>
    <dataValidation type="custom" allowBlank="1" showErrorMessage="1" errorTitle="Duplicate ID" error="Each Defect ID must be unique." sqref="A334">
      <formula1>SUMPRODUCT(--($A$2:$A$500=A334))=1</formula1>
    </dataValidation>
    <dataValidation type="custom" allowBlank="1" showErrorMessage="1" errorTitle="Duplicate ID" error="Each Defect ID must be unique." sqref="A335">
      <formula1>SUMPRODUCT(--($A$2:$A$500=A335))=1</formula1>
    </dataValidation>
    <dataValidation type="custom" allowBlank="1" showErrorMessage="1" errorTitle="Duplicate ID" error="Each Defect ID must be unique." sqref="A336">
      <formula1>SUMPRODUCT(--($A$2:$A$500=A336))=1</formula1>
    </dataValidation>
    <dataValidation type="custom" allowBlank="1" showErrorMessage="1" errorTitle="Duplicate ID" error="Each Defect ID must be unique." sqref="A337">
      <formula1>SUMPRODUCT(--($A$2:$A$500=A337))=1</formula1>
    </dataValidation>
    <dataValidation type="custom" allowBlank="1" showErrorMessage="1" errorTitle="Duplicate ID" error="Each Defect ID must be unique." sqref="A338">
      <formula1>SUMPRODUCT(--($A$2:$A$500=A338))=1</formula1>
    </dataValidation>
    <dataValidation type="custom" allowBlank="1" showErrorMessage="1" errorTitle="Duplicate ID" error="Each Defect ID must be unique." sqref="A339">
      <formula1>SUMPRODUCT(--($A$2:$A$500=A339))=1</formula1>
    </dataValidation>
    <dataValidation type="custom" allowBlank="1" showErrorMessage="1" errorTitle="Duplicate ID" error="Each Defect ID must be unique." sqref="A34">
      <formula1>SUMPRODUCT(--($A$2:$A$500=A34))=1</formula1>
    </dataValidation>
    <dataValidation type="custom" allowBlank="1" showErrorMessage="1" errorTitle="Duplicate ID" error="Each Defect ID must be unique." sqref="A340">
      <formula1>SUMPRODUCT(--($A$2:$A$500=A340))=1</formula1>
    </dataValidation>
    <dataValidation type="custom" allowBlank="1" showErrorMessage="1" errorTitle="Duplicate ID" error="Each Defect ID must be unique." sqref="A341">
      <formula1>SUMPRODUCT(--($A$2:$A$500=A341))=1</formula1>
    </dataValidation>
    <dataValidation type="custom" allowBlank="1" showErrorMessage="1" errorTitle="Duplicate ID" error="Each Defect ID must be unique." sqref="A342">
      <formula1>SUMPRODUCT(--($A$2:$A$500=A342))=1</formula1>
    </dataValidation>
    <dataValidation type="custom" allowBlank="1" showErrorMessage="1" errorTitle="Duplicate ID" error="Each Defect ID must be unique." sqref="A343">
      <formula1>SUMPRODUCT(--($A$2:$A$500=A343))=1</formula1>
    </dataValidation>
    <dataValidation type="custom" allowBlank="1" showErrorMessage="1" errorTitle="Duplicate ID" error="Each Defect ID must be unique." sqref="A344">
      <formula1>SUMPRODUCT(--($A$2:$A$500=A344))=1</formula1>
    </dataValidation>
    <dataValidation type="custom" allowBlank="1" showErrorMessage="1" errorTitle="Duplicate ID" error="Each Defect ID must be unique." sqref="A345">
      <formula1>SUMPRODUCT(--($A$2:$A$500=A345))=1</formula1>
    </dataValidation>
    <dataValidation type="custom" allowBlank="1" showErrorMessage="1" errorTitle="Duplicate ID" error="Each Defect ID must be unique." sqref="A346">
      <formula1>SUMPRODUCT(--($A$2:$A$500=A346))=1</formula1>
    </dataValidation>
    <dataValidation type="custom" allowBlank="1" showErrorMessage="1" errorTitle="Duplicate ID" error="Each Defect ID must be unique." sqref="A347">
      <formula1>SUMPRODUCT(--($A$2:$A$500=A347))=1</formula1>
    </dataValidation>
    <dataValidation type="custom" allowBlank="1" showErrorMessage="1" errorTitle="Duplicate ID" error="Each Defect ID must be unique." sqref="A348">
      <formula1>SUMPRODUCT(--($A$2:$A$500=A348))=1</formula1>
    </dataValidation>
    <dataValidation type="custom" allowBlank="1" showErrorMessage="1" errorTitle="Duplicate ID" error="Each Defect ID must be unique." sqref="A349">
      <formula1>SUMPRODUCT(--($A$2:$A$500=A349))=1</formula1>
    </dataValidation>
    <dataValidation type="custom" allowBlank="1" showErrorMessage="1" errorTitle="Duplicate ID" error="Each Defect ID must be unique." sqref="A35">
      <formula1>SUMPRODUCT(--($A$2:$A$500=A35))=1</formula1>
    </dataValidation>
    <dataValidation type="custom" allowBlank="1" showErrorMessage="1" errorTitle="Duplicate ID" error="Each Defect ID must be unique." sqref="A350">
      <formula1>SUMPRODUCT(--($A$2:$A$500=A350))=1</formula1>
    </dataValidation>
    <dataValidation type="custom" allowBlank="1" showErrorMessage="1" errorTitle="Duplicate ID" error="Each Defect ID must be unique." sqref="A351">
      <formula1>SUMPRODUCT(--($A$2:$A$500=A351))=1</formula1>
    </dataValidation>
    <dataValidation type="custom" allowBlank="1" showErrorMessage="1" errorTitle="Duplicate ID" error="Each Defect ID must be unique." sqref="A352">
      <formula1>SUMPRODUCT(--($A$2:$A$500=A352))=1</formula1>
    </dataValidation>
    <dataValidation type="custom" allowBlank="1" showErrorMessage="1" errorTitle="Duplicate ID" error="Each Defect ID must be unique." sqref="A353">
      <formula1>SUMPRODUCT(--($A$2:$A$500=A353))=1</formula1>
    </dataValidation>
    <dataValidation type="custom" allowBlank="1" showErrorMessage="1" errorTitle="Duplicate ID" error="Each Defect ID must be unique." sqref="A354">
      <formula1>SUMPRODUCT(--($A$2:$A$500=A354))=1</formula1>
    </dataValidation>
    <dataValidation type="custom" allowBlank="1" showErrorMessage="1" errorTitle="Duplicate ID" error="Each Defect ID must be unique." sqref="A355">
      <formula1>SUMPRODUCT(--($A$2:$A$500=A355))=1</formula1>
    </dataValidation>
    <dataValidation type="custom" allowBlank="1" showErrorMessage="1" errorTitle="Duplicate ID" error="Each Defect ID must be unique." sqref="A356">
      <formula1>SUMPRODUCT(--($A$2:$A$500=A356))=1</formula1>
    </dataValidation>
    <dataValidation type="custom" allowBlank="1" showErrorMessage="1" errorTitle="Duplicate ID" error="Each Defect ID must be unique." sqref="A357">
      <formula1>SUMPRODUCT(--($A$2:$A$500=A357))=1</formula1>
    </dataValidation>
    <dataValidation type="custom" allowBlank="1" showErrorMessage="1" errorTitle="Duplicate ID" error="Each Defect ID must be unique." sqref="A358">
      <formula1>SUMPRODUCT(--($A$2:$A$500=A358))=1</formula1>
    </dataValidation>
    <dataValidation type="custom" allowBlank="1" showErrorMessage="1" errorTitle="Duplicate ID" error="Each Defect ID must be unique." sqref="A359">
      <formula1>SUMPRODUCT(--($A$2:$A$500=A359))=1</formula1>
    </dataValidation>
    <dataValidation type="custom" allowBlank="1" showErrorMessage="1" errorTitle="Duplicate ID" error="Each Defect ID must be unique." sqref="A36">
      <formula1>SUMPRODUCT(--($A$2:$A$500=A36))=1</formula1>
    </dataValidation>
    <dataValidation type="custom" allowBlank="1" showErrorMessage="1" errorTitle="Duplicate ID" error="Each Defect ID must be unique." sqref="A360">
      <formula1>SUMPRODUCT(--($A$2:$A$500=A360))=1</formula1>
    </dataValidation>
    <dataValidation type="custom" allowBlank="1" showErrorMessage="1" errorTitle="Duplicate ID" error="Each Defect ID must be unique." sqref="A361">
      <formula1>SUMPRODUCT(--($A$2:$A$500=A361))=1</formula1>
    </dataValidation>
    <dataValidation type="custom" allowBlank="1" showErrorMessage="1" errorTitle="Duplicate ID" error="Each Defect ID must be unique." sqref="A362">
      <formula1>SUMPRODUCT(--($A$2:$A$500=A362))=1</formula1>
    </dataValidation>
    <dataValidation type="custom" allowBlank="1" showErrorMessage="1" errorTitle="Duplicate ID" error="Each Defect ID must be unique." sqref="A363">
      <formula1>SUMPRODUCT(--($A$2:$A$500=A363))=1</formula1>
    </dataValidation>
    <dataValidation type="custom" allowBlank="1" showErrorMessage="1" errorTitle="Duplicate ID" error="Each Defect ID must be unique." sqref="A364">
      <formula1>SUMPRODUCT(--($A$2:$A$500=A364))=1</formula1>
    </dataValidation>
    <dataValidation type="custom" allowBlank="1" showErrorMessage="1" errorTitle="Duplicate ID" error="Each Defect ID must be unique." sqref="A365">
      <formula1>SUMPRODUCT(--($A$2:$A$500=A365))=1</formula1>
    </dataValidation>
    <dataValidation type="custom" allowBlank="1" showErrorMessage="1" errorTitle="Duplicate ID" error="Each Defect ID must be unique." sqref="A366">
      <formula1>SUMPRODUCT(--($A$2:$A$500=A366))=1</formula1>
    </dataValidation>
    <dataValidation type="custom" allowBlank="1" showErrorMessage="1" errorTitle="Duplicate ID" error="Each Defect ID must be unique." sqref="A367">
      <formula1>SUMPRODUCT(--($A$2:$A$500=A367))=1</formula1>
    </dataValidation>
    <dataValidation type="custom" allowBlank="1" showErrorMessage="1" errorTitle="Duplicate ID" error="Each Defect ID must be unique." sqref="A368">
      <formula1>SUMPRODUCT(--($A$2:$A$500=A368))=1</formula1>
    </dataValidation>
    <dataValidation type="custom" allowBlank="1" showErrorMessage="1" errorTitle="Duplicate ID" error="Each Defect ID must be unique." sqref="A369">
      <formula1>SUMPRODUCT(--($A$2:$A$500=A369))=1</formula1>
    </dataValidation>
    <dataValidation type="custom" allowBlank="1" showErrorMessage="1" errorTitle="Duplicate ID" error="Each Defect ID must be unique." sqref="A37">
      <formula1>SUMPRODUCT(--($A$2:$A$500=A37))=1</formula1>
    </dataValidation>
    <dataValidation type="custom" allowBlank="1" showErrorMessage="1" errorTitle="Duplicate ID" error="Each Defect ID must be unique." sqref="A370">
      <formula1>SUMPRODUCT(--($A$2:$A$500=A370))=1</formula1>
    </dataValidation>
    <dataValidation type="custom" allowBlank="1" showErrorMessage="1" errorTitle="Duplicate ID" error="Each Defect ID must be unique." sqref="A371">
      <formula1>SUMPRODUCT(--($A$2:$A$500=A371))=1</formula1>
    </dataValidation>
    <dataValidation type="custom" allowBlank="1" showErrorMessage="1" errorTitle="Duplicate ID" error="Each Defect ID must be unique." sqref="A372">
      <formula1>SUMPRODUCT(--($A$2:$A$500=A372))=1</formula1>
    </dataValidation>
    <dataValidation type="custom" allowBlank="1" showErrorMessage="1" errorTitle="Duplicate ID" error="Each Defect ID must be unique." sqref="A373">
      <formula1>SUMPRODUCT(--($A$2:$A$500=A373))=1</formula1>
    </dataValidation>
    <dataValidation type="custom" allowBlank="1" showErrorMessage="1" errorTitle="Duplicate ID" error="Each Defect ID must be unique." sqref="A374">
      <formula1>SUMPRODUCT(--($A$2:$A$500=A374))=1</formula1>
    </dataValidation>
    <dataValidation type="custom" allowBlank="1" showErrorMessage="1" errorTitle="Duplicate ID" error="Each Defect ID must be unique." sqref="A375">
      <formula1>SUMPRODUCT(--($A$2:$A$500=A375))=1</formula1>
    </dataValidation>
    <dataValidation type="custom" allowBlank="1" showErrorMessage="1" errorTitle="Duplicate ID" error="Each Defect ID must be unique." sqref="A376">
      <formula1>SUMPRODUCT(--($A$2:$A$500=A376))=1</formula1>
    </dataValidation>
    <dataValidation type="custom" allowBlank="1" showErrorMessage="1" errorTitle="Duplicate ID" error="Each Defect ID must be unique." sqref="A377">
      <formula1>SUMPRODUCT(--($A$2:$A$500=A377))=1</formula1>
    </dataValidation>
    <dataValidation type="custom" allowBlank="1" showErrorMessage="1" errorTitle="Duplicate ID" error="Each Defect ID must be unique." sqref="A378">
      <formula1>SUMPRODUCT(--($A$2:$A$500=A378))=1</formula1>
    </dataValidation>
    <dataValidation type="custom" allowBlank="1" showErrorMessage="1" errorTitle="Duplicate ID" error="Each Defect ID must be unique." sqref="A379">
      <formula1>SUMPRODUCT(--($A$2:$A$500=A379))=1</formula1>
    </dataValidation>
    <dataValidation type="custom" allowBlank="1" showErrorMessage="1" errorTitle="Duplicate ID" error="Each Defect ID must be unique." sqref="A38">
      <formula1>SUMPRODUCT(--($A$2:$A$500=A38))=1</formula1>
    </dataValidation>
    <dataValidation type="custom" allowBlank="1" showErrorMessage="1" errorTitle="Duplicate ID" error="Each Defect ID must be unique." sqref="A380">
      <formula1>SUMPRODUCT(--($A$2:$A$500=A380))=1</formula1>
    </dataValidation>
    <dataValidation type="custom" allowBlank="1" showErrorMessage="1" errorTitle="Duplicate ID" error="Each Defect ID must be unique." sqref="A381">
      <formula1>SUMPRODUCT(--($A$2:$A$500=A381))=1</formula1>
    </dataValidation>
    <dataValidation type="custom" allowBlank="1" showErrorMessage="1" errorTitle="Duplicate ID" error="Each Defect ID must be unique." sqref="A382">
      <formula1>SUMPRODUCT(--($A$2:$A$500=A382))=1</formula1>
    </dataValidation>
    <dataValidation type="custom" allowBlank="1" showErrorMessage="1" errorTitle="Duplicate ID" error="Each Defect ID must be unique." sqref="A383">
      <formula1>SUMPRODUCT(--($A$2:$A$500=A383))=1</formula1>
    </dataValidation>
    <dataValidation type="custom" allowBlank="1" showErrorMessage="1" errorTitle="Duplicate ID" error="Each Defect ID must be unique." sqref="A384">
      <formula1>SUMPRODUCT(--($A$2:$A$500=A384))=1</formula1>
    </dataValidation>
    <dataValidation type="custom" allowBlank="1" showErrorMessage="1" errorTitle="Duplicate ID" error="Each Defect ID must be unique." sqref="A385">
      <formula1>SUMPRODUCT(--($A$2:$A$500=A385))=1</formula1>
    </dataValidation>
    <dataValidation type="custom" allowBlank="1" showErrorMessage="1" errorTitle="Duplicate ID" error="Each Defect ID must be unique." sqref="A386">
      <formula1>SUMPRODUCT(--($A$2:$A$500=A386))=1</formula1>
    </dataValidation>
    <dataValidation type="custom" allowBlank="1" showErrorMessage="1" errorTitle="Duplicate ID" error="Each Defect ID must be unique." sqref="A387">
      <formula1>SUMPRODUCT(--($A$2:$A$500=A387))=1</formula1>
    </dataValidation>
    <dataValidation type="custom" allowBlank="1" showErrorMessage="1" errorTitle="Duplicate ID" error="Each Defect ID must be unique." sqref="A388">
      <formula1>SUMPRODUCT(--($A$2:$A$500=A388))=1</formula1>
    </dataValidation>
    <dataValidation type="custom" allowBlank="1" showErrorMessage="1" errorTitle="Duplicate ID" error="Each Defect ID must be unique." sqref="A389">
      <formula1>SUMPRODUCT(--($A$2:$A$500=A389))=1</formula1>
    </dataValidation>
    <dataValidation type="custom" allowBlank="1" showErrorMessage="1" errorTitle="Duplicate ID" error="Each Defect ID must be unique." sqref="A39">
      <formula1>SUMPRODUCT(--($A$2:$A$500=A39))=1</formula1>
    </dataValidation>
    <dataValidation type="custom" allowBlank="1" showErrorMessage="1" errorTitle="Duplicate ID" error="Each Defect ID must be unique." sqref="A390">
      <formula1>SUMPRODUCT(--($A$2:$A$500=A390))=1</formula1>
    </dataValidation>
    <dataValidation type="custom" allowBlank="1" showErrorMessage="1" errorTitle="Duplicate ID" error="Each Defect ID must be unique." sqref="A391">
      <formula1>SUMPRODUCT(--($A$2:$A$500=A391))=1</formula1>
    </dataValidation>
    <dataValidation type="custom" allowBlank="1" showErrorMessage="1" errorTitle="Duplicate ID" error="Each Defect ID must be unique." sqref="A392">
      <formula1>SUMPRODUCT(--($A$2:$A$500=A392))=1</formula1>
    </dataValidation>
    <dataValidation type="custom" allowBlank="1" showErrorMessage="1" errorTitle="Duplicate ID" error="Each Defect ID must be unique." sqref="A393">
      <formula1>SUMPRODUCT(--($A$2:$A$500=A393))=1</formula1>
    </dataValidation>
    <dataValidation type="custom" allowBlank="1" showErrorMessage="1" errorTitle="Duplicate ID" error="Each Defect ID must be unique." sqref="A394">
      <formula1>SUMPRODUCT(--($A$2:$A$500=A394))=1</formula1>
    </dataValidation>
    <dataValidation type="custom" allowBlank="1" showErrorMessage="1" errorTitle="Duplicate ID" error="Each Defect ID must be unique." sqref="A395">
      <formula1>SUMPRODUCT(--($A$2:$A$500=A395))=1</formula1>
    </dataValidation>
    <dataValidation type="custom" allowBlank="1" showErrorMessage="1" errorTitle="Duplicate ID" error="Each Defect ID must be unique." sqref="A396">
      <formula1>SUMPRODUCT(--($A$2:$A$500=A396))=1</formula1>
    </dataValidation>
    <dataValidation type="custom" allowBlank="1" showErrorMessage="1" errorTitle="Duplicate ID" error="Each Defect ID must be unique." sqref="A397">
      <formula1>SUMPRODUCT(--($A$2:$A$500=A397))=1</formula1>
    </dataValidation>
    <dataValidation type="custom" allowBlank="1" showErrorMessage="1" errorTitle="Duplicate ID" error="Each Defect ID must be unique." sqref="A398">
      <formula1>SUMPRODUCT(--($A$2:$A$500=A398))=1</formula1>
    </dataValidation>
    <dataValidation type="custom" allowBlank="1" showErrorMessage="1" errorTitle="Duplicate ID" error="Each Defect ID must be unique." sqref="A399">
      <formula1>SUMPRODUCT(--($A$2:$A$500=A399))=1</formula1>
    </dataValidation>
    <dataValidation type="custom" allowBlank="1" showErrorMessage="1" errorTitle="Duplicate ID" error="Each Defect ID must be unique." sqref="A4">
      <formula1>SUMPRODUCT(--($A$2:$A$500=A4))=1</formula1>
    </dataValidation>
    <dataValidation type="custom" allowBlank="1" showErrorMessage="1" errorTitle="Duplicate ID" error="Each Defect ID must be unique." sqref="A40">
      <formula1>SUMPRODUCT(--($A$2:$A$500=A40))=1</formula1>
    </dataValidation>
    <dataValidation type="custom" allowBlank="1" showErrorMessage="1" errorTitle="Duplicate ID" error="Each Defect ID must be unique." sqref="A400">
      <formula1>SUMPRODUCT(--($A$2:$A$500=A400))=1</formula1>
    </dataValidation>
    <dataValidation type="custom" allowBlank="1" showErrorMessage="1" errorTitle="Duplicate ID" error="Each Defect ID must be unique." sqref="A401">
      <formula1>SUMPRODUCT(--($A$2:$A$500=A401))=1</formula1>
    </dataValidation>
    <dataValidation type="custom" allowBlank="1" showErrorMessage="1" errorTitle="Duplicate ID" error="Each Defect ID must be unique." sqref="A402">
      <formula1>SUMPRODUCT(--($A$2:$A$500=A402))=1</formula1>
    </dataValidation>
    <dataValidation type="custom" allowBlank="1" showErrorMessage="1" errorTitle="Duplicate ID" error="Each Defect ID must be unique." sqref="A403">
      <formula1>SUMPRODUCT(--($A$2:$A$500=A403))=1</formula1>
    </dataValidation>
    <dataValidation type="custom" allowBlank="1" showErrorMessage="1" errorTitle="Duplicate ID" error="Each Defect ID must be unique." sqref="A404">
      <formula1>SUMPRODUCT(--($A$2:$A$500=A404))=1</formula1>
    </dataValidation>
    <dataValidation type="custom" allowBlank="1" showErrorMessage="1" errorTitle="Duplicate ID" error="Each Defect ID must be unique." sqref="A405">
      <formula1>SUMPRODUCT(--($A$2:$A$500=A405))=1</formula1>
    </dataValidation>
    <dataValidation type="custom" allowBlank="1" showErrorMessage="1" errorTitle="Duplicate ID" error="Each Defect ID must be unique." sqref="A406">
      <formula1>SUMPRODUCT(--($A$2:$A$500=A406))=1</formula1>
    </dataValidation>
    <dataValidation type="custom" allowBlank="1" showErrorMessage="1" errorTitle="Duplicate ID" error="Each Defect ID must be unique." sqref="A407">
      <formula1>SUMPRODUCT(--($A$2:$A$500=A407))=1</formula1>
    </dataValidation>
    <dataValidation type="custom" allowBlank="1" showErrorMessage="1" errorTitle="Duplicate ID" error="Each Defect ID must be unique." sqref="A408">
      <formula1>SUMPRODUCT(--($A$2:$A$500=A408))=1</formula1>
    </dataValidation>
    <dataValidation type="custom" allowBlank="1" showErrorMessage="1" errorTitle="Duplicate ID" error="Each Defect ID must be unique." sqref="A409">
      <formula1>SUMPRODUCT(--($A$2:$A$500=A409))=1</formula1>
    </dataValidation>
    <dataValidation type="custom" allowBlank="1" showErrorMessage="1" errorTitle="Duplicate ID" error="Each Defect ID must be unique." sqref="A41">
      <formula1>SUMPRODUCT(--($A$2:$A$500=A41))=1</formula1>
    </dataValidation>
    <dataValidation type="custom" allowBlank="1" showErrorMessage="1" errorTitle="Duplicate ID" error="Each Defect ID must be unique." sqref="A410">
      <formula1>SUMPRODUCT(--($A$2:$A$500=A410))=1</formula1>
    </dataValidation>
    <dataValidation type="custom" allowBlank="1" showErrorMessage="1" errorTitle="Duplicate ID" error="Each Defect ID must be unique." sqref="A411">
      <formula1>SUMPRODUCT(--($A$2:$A$500=A411))=1</formula1>
    </dataValidation>
    <dataValidation type="custom" allowBlank="1" showErrorMessage="1" errorTitle="Duplicate ID" error="Each Defect ID must be unique." sqref="A412">
      <formula1>SUMPRODUCT(--($A$2:$A$500=A412))=1</formula1>
    </dataValidation>
    <dataValidation type="custom" allowBlank="1" showErrorMessage="1" errorTitle="Duplicate ID" error="Each Defect ID must be unique." sqref="A413">
      <formula1>SUMPRODUCT(--($A$2:$A$500=A413))=1</formula1>
    </dataValidation>
    <dataValidation type="custom" allowBlank="1" showErrorMessage="1" errorTitle="Duplicate ID" error="Each Defect ID must be unique." sqref="A414">
      <formula1>SUMPRODUCT(--($A$2:$A$500=A414))=1</formula1>
    </dataValidation>
    <dataValidation type="custom" allowBlank="1" showErrorMessage="1" errorTitle="Duplicate ID" error="Each Defect ID must be unique." sqref="A415">
      <formula1>SUMPRODUCT(--($A$2:$A$500=A415))=1</formula1>
    </dataValidation>
    <dataValidation type="custom" allowBlank="1" showErrorMessage="1" errorTitle="Duplicate ID" error="Each Defect ID must be unique." sqref="A416">
      <formula1>SUMPRODUCT(--($A$2:$A$500=A416))=1</formula1>
    </dataValidation>
    <dataValidation type="custom" allowBlank="1" showErrorMessage="1" errorTitle="Duplicate ID" error="Each Defect ID must be unique." sqref="A417">
      <formula1>SUMPRODUCT(--($A$2:$A$500=A417))=1</formula1>
    </dataValidation>
    <dataValidation type="custom" allowBlank="1" showErrorMessage="1" errorTitle="Duplicate ID" error="Each Defect ID must be unique." sqref="A418">
      <formula1>SUMPRODUCT(--($A$2:$A$500=A418))=1</formula1>
    </dataValidation>
    <dataValidation type="custom" allowBlank="1" showErrorMessage="1" errorTitle="Duplicate ID" error="Each Defect ID must be unique." sqref="A419">
      <formula1>SUMPRODUCT(--($A$2:$A$500=A419))=1</formula1>
    </dataValidation>
    <dataValidation type="custom" allowBlank="1" showErrorMessage="1" errorTitle="Duplicate ID" error="Each Defect ID must be unique." sqref="A42">
      <formula1>SUMPRODUCT(--($A$2:$A$500=A42))=1</formula1>
    </dataValidation>
    <dataValidation type="custom" allowBlank="1" showErrorMessage="1" errorTitle="Duplicate ID" error="Each Defect ID must be unique." sqref="A420">
      <formula1>SUMPRODUCT(--($A$2:$A$500=A420))=1</formula1>
    </dataValidation>
    <dataValidation type="custom" allowBlank="1" showErrorMessage="1" errorTitle="Duplicate ID" error="Each Defect ID must be unique." sqref="A421">
      <formula1>SUMPRODUCT(--($A$2:$A$500=A421))=1</formula1>
    </dataValidation>
    <dataValidation type="custom" allowBlank="1" showErrorMessage="1" errorTitle="Duplicate ID" error="Each Defect ID must be unique." sqref="A422">
      <formula1>SUMPRODUCT(--($A$2:$A$500=A422))=1</formula1>
    </dataValidation>
    <dataValidation type="custom" allowBlank="1" showErrorMessage="1" errorTitle="Duplicate ID" error="Each Defect ID must be unique." sqref="A423">
      <formula1>SUMPRODUCT(--($A$2:$A$500=A423))=1</formula1>
    </dataValidation>
    <dataValidation type="custom" allowBlank="1" showErrorMessage="1" errorTitle="Duplicate ID" error="Each Defect ID must be unique." sqref="A424">
      <formula1>SUMPRODUCT(--($A$2:$A$500=A424))=1</formula1>
    </dataValidation>
    <dataValidation type="custom" allowBlank="1" showErrorMessage="1" errorTitle="Duplicate ID" error="Each Defect ID must be unique." sqref="A425">
      <formula1>SUMPRODUCT(--($A$2:$A$500=A425))=1</formula1>
    </dataValidation>
    <dataValidation type="custom" allowBlank="1" showErrorMessage="1" errorTitle="Duplicate ID" error="Each Defect ID must be unique." sqref="A426">
      <formula1>SUMPRODUCT(--($A$2:$A$500=A426))=1</formula1>
    </dataValidation>
    <dataValidation type="custom" allowBlank="1" showErrorMessage="1" errorTitle="Duplicate ID" error="Each Defect ID must be unique." sqref="A427">
      <formula1>SUMPRODUCT(--($A$2:$A$500=A427))=1</formula1>
    </dataValidation>
    <dataValidation type="custom" allowBlank="1" showErrorMessage="1" errorTitle="Duplicate ID" error="Each Defect ID must be unique." sqref="A428">
      <formula1>SUMPRODUCT(--($A$2:$A$500=A428))=1</formula1>
    </dataValidation>
    <dataValidation type="custom" allowBlank="1" showErrorMessage="1" errorTitle="Duplicate ID" error="Each Defect ID must be unique." sqref="A429">
      <formula1>SUMPRODUCT(--($A$2:$A$500=A429))=1</formula1>
    </dataValidation>
    <dataValidation type="custom" allowBlank="1" showErrorMessage="1" errorTitle="Duplicate ID" error="Each Defect ID must be unique." sqref="A43">
      <formula1>SUMPRODUCT(--($A$2:$A$500=A43))=1</formula1>
    </dataValidation>
    <dataValidation type="custom" allowBlank="1" showErrorMessage="1" errorTitle="Duplicate ID" error="Each Defect ID must be unique." sqref="A430">
      <formula1>SUMPRODUCT(--($A$2:$A$500=A430))=1</formula1>
    </dataValidation>
    <dataValidation type="custom" allowBlank="1" showErrorMessage="1" errorTitle="Duplicate ID" error="Each Defect ID must be unique." sqref="A431">
      <formula1>SUMPRODUCT(--($A$2:$A$500=A431))=1</formula1>
    </dataValidation>
    <dataValidation type="custom" allowBlank="1" showErrorMessage="1" errorTitle="Duplicate ID" error="Each Defect ID must be unique." sqref="A432">
      <formula1>SUMPRODUCT(--($A$2:$A$500=A432))=1</formula1>
    </dataValidation>
    <dataValidation type="custom" allowBlank="1" showErrorMessage="1" errorTitle="Duplicate ID" error="Each Defect ID must be unique." sqref="A433">
      <formula1>SUMPRODUCT(--($A$2:$A$500=A433))=1</formula1>
    </dataValidation>
    <dataValidation type="custom" allowBlank="1" showErrorMessage="1" errorTitle="Duplicate ID" error="Each Defect ID must be unique." sqref="A434">
      <formula1>SUMPRODUCT(--($A$2:$A$500=A434))=1</formula1>
    </dataValidation>
    <dataValidation type="custom" allowBlank="1" showErrorMessage="1" errorTitle="Duplicate ID" error="Each Defect ID must be unique." sqref="A435">
      <formula1>SUMPRODUCT(--($A$2:$A$500=A435))=1</formula1>
    </dataValidation>
    <dataValidation type="custom" allowBlank="1" showErrorMessage="1" errorTitle="Duplicate ID" error="Each Defect ID must be unique." sqref="A436">
      <formula1>SUMPRODUCT(--($A$2:$A$500=A436))=1</formula1>
    </dataValidation>
    <dataValidation type="custom" allowBlank="1" showErrorMessage="1" errorTitle="Duplicate ID" error="Each Defect ID must be unique." sqref="A437">
      <formula1>SUMPRODUCT(--($A$2:$A$500=A437))=1</formula1>
    </dataValidation>
    <dataValidation type="custom" allowBlank="1" showErrorMessage="1" errorTitle="Duplicate ID" error="Each Defect ID must be unique." sqref="A438">
      <formula1>SUMPRODUCT(--($A$2:$A$500=A438))=1</formula1>
    </dataValidation>
    <dataValidation type="custom" allowBlank="1" showErrorMessage="1" errorTitle="Duplicate ID" error="Each Defect ID must be unique." sqref="A439">
      <formula1>SUMPRODUCT(--($A$2:$A$500=A439))=1</formula1>
    </dataValidation>
    <dataValidation type="custom" allowBlank="1" showErrorMessage="1" errorTitle="Duplicate ID" error="Each Defect ID must be unique." sqref="A44">
      <formula1>SUMPRODUCT(--($A$2:$A$500=A44))=1</formula1>
    </dataValidation>
    <dataValidation type="custom" allowBlank="1" showErrorMessage="1" errorTitle="Duplicate ID" error="Each Defect ID must be unique." sqref="A440">
      <formula1>SUMPRODUCT(--($A$2:$A$500=A440))=1</formula1>
    </dataValidation>
    <dataValidation type="custom" allowBlank="1" showErrorMessage="1" errorTitle="Duplicate ID" error="Each Defect ID must be unique." sqref="A441">
      <formula1>SUMPRODUCT(--($A$2:$A$500=A441))=1</formula1>
    </dataValidation>
    <dataValidation type="custom" allowBlank="1" showErrorMessage="1" errorTitle="Duplicate ID" error="Each Defect ID must be unique." sqref="A442">
      <formula1>SUMPRODUCT(--($A$2:$A$500=A442))=1</formula1>
    </dataValidation>
    <dataValidation type="custom" allowBlank="1" showErrorMessage="1" errorTitle="Duplicate ID" error="Each Defect ID must be unique." sqref="A443">
      <formula1>SUMPRODUCT(--($A$2:$A$500=A443))=1</formula1>
    </dataValidation>
    <dataValidation type="custom" allowBlank="1" showErrorMessage="1" errorTitle="Duplicate ID" error="Each Defect ID must be unique." sqref="A444">
      <formula1>SUMPRODUCT(--($A$2:$A$500=A444))=1</formula1>
    </dataValidation>
    <dataValidation type="custom" allowBlank="1" showErrorMessage="1" errorTitle="Duplicate ID" error="Each Defect ID must be unique." sqref="A445">
      <formula1>SUMPRODUCT(--($A$2:$A$500=A445))=1</formula1>
    </dataValidation>
    <dataValidation type="custom" allowBlank="1" showErrorMessage="1" errorTitle="Duplicate ID" error="Each Defect ID must be unique." sqref="A446">
      <formula1>SUMPRODUCT(--($A$2:$A$500=A446))=1</formula1>
    </dataValidation>
    <dataValidation type="custom" allowBlank="1" showErrorMessage="1" errorTitle="Duplicate ID" error="Each Defect ID must be unique." sqref="A447">
      <formula1>SUMPRODUCT(--($A$2:$A$500=A447))=1</formula1>
    </dataValidation>
    <dataValidation type="custom" allowBlank="1" showErrorMessage="1" errorTitle="Duplicate ID" error="Each Defect ID must be unique." sqref="A448">
      <formula1>SUMPRODUCT(--($A$2:$A$500=A448))=1</formula1>
    </dataValidation>
    <dataValidation type="custom" allowBlank="1" showErrorMessage="1" errorTitle="Duplicate ID" error="Each Defect ID must be unique." sqref="A449">
      <formula1>SUMPRODUCT(--($A$2:$A$500=A449))=1</formula1>
    </dataValidation>
    <dataValidation type="custom" allowBlank="1" showErrorMessage="1" errorTitle="Duplicate ID" error="Each Defect ID must be unique." sqref="A45">
      <formula1>SUMPRODUCT(--($A$2:$A$500=A45))=1</formula1>
    </dataValidation>
    <dataValidation type="custom" allowBlank="1" showErrorMessage="1" errorTitle="Duplicate ID" error="Each Defect ID must be unique." sqref="A450">
      <formula1>SUMPRODUCT(--($A$2:$A$500=A450))=1</formula1>
    </dataValidation>
    <dataValidation type="custom" allowBlank="1" showErrorMessage="1" errorTitle="Duplicate ID" error="Each Defect ID must be unique." sqref="A451">
      <formula1>SUMPRODUCT(--($A$2:$A$500=A451))=1</formula1>
    </dataValidation>
    <dataValidation type="custom" allowBlank="1" showErrorMessage="1" errorTitle="Duplicate ID" error="Each Defect ID must be unique." sqref="A452">
      <formula1>SUMPRODUCT(--($A$2:$A$500=A452))=1</formula1>
    </dataValidation>
    <dataValidation type="custom" allowBlank="1" showErrorMessage="1" errorTitle="Duplicate ID" error="Each Defect ID must be unique." sqref="A453">
      <formula1>SUMPRODUCT(--($A$2:$A$500=A453))=1</formula1>
    </dataValidation>
    <dataValidation type="custom" allowBlank="1" showErrorMessage="1" errorTitle="Duplicate ID" error="Each Defect ID must be unique." sqref="A454">
      <formula1>SUMPRODUCT(--($A$2:$A$500=A454))=1</formula1>
    </dataValidation>
    <dataValidation type="custom" allowBlank="1" showErrorMessage="1" errorTitle="Duplicate ID" error="Each Defect ID must be unique." sqref="A455">
      <formula1>SUMPRODUCT(--($A$2:$A$500=A455))=1</formula1>
    </dataValidation>
    <dataValidation type="custom" allowBlank="1" showErrorMessage="1" errorTitle="Duplicate ID" error="Each Defect ID must be unique." sqref="A456">
      <formula1>SUMPRODUCT(--($A$2:$A$500=A456))=1</formula1>
    </dataValidation>
    <dataValidation type="custom" allowBlank="1" showErrorMessage="1" errorTitle="Duplicate ID" error="Each Defect ID must be unique." sqref="A457">
      <formula1>SUMPRODUCT(--($A$2:$A$500=A457))=1</formula1>
    </dataValidation>
    <dataValidation type="custom" allowBlank="1" showErrorMessage="1" errorTitle="Duplicate ID" error="Each Defect ID must be unique." sqref="A458">
      <formula1>SUMPRODUCT(--($A$2:$A$500=A458))=1</formula1>
    </dataValidation>
    <dataValidation type="custom" allowBlank="1" showErrorMessage="1" errorTitle="Duplicate ID" error="Each Defect ID must be unique." sqref="A459">
      <formula1>SUMPRODUCT(--($A$2:$A$500=A459))=1</formula1>
    </dataValidation>
    <dataValidation type="custom" allowBlank="1" showErrorMessage="1" errorTitle="Duplicate ID" error="Each Defect ID must be unique." sqref="A46">
      <formula1>SUMPRODUCT(--($A$2:$A$500=A46))=1</formula1>
    </dataValidation>
    <dataValidation type="custom" allowBlank="1" showErrorMessage="1" errorTitle="Duplicate ID" error="Each Defect ID must be unique." sqref="A460">
      <formula1>SUMPRODUCT(--($A$2:$A$500=A460))=1</formula1>
    </dataValidation>
    <dataValidation type="custom" allowBlank="1" showErrorMessage="1" errorTitle="Duplicate ID" error="Each Defect ID must be unique." sqref="A461">
      <formula1>SUMPRODUCT(--($A$2:$A$500=A461))=1</formula1>
    </dataValidation>
    <dataValidation type="custom" allowBlank="1" showErrorMessage="1" errorTitle="Duplicate ID" error="Each Defect ID must be unique." sqref="A462">
      <formula1>SUMPRODUCT(--($A$2:$A$500=A462))=1</formula1>
    </dataValidation>
    <dataValidation type="custom" allowBlank="1" showErrorMessage="1" errorTitle="Duplicate ID" error="Each Defect ID must be unique." sqref="A463">
      <formula1>SUMPRODUCT(--($A$2:$A$500=A463))=1</formula1>
    </dataValidation>
    <dataValidation type="custom" allowBlank="1" showErrorMessage="1" errorTitle="Duplicate ID" error="Each Defect ID must be unique." sqref="A464">
      <formula1>SUMPRODUCT(--($A$2:$A$500=A464))=1</formula1>
    </dataValidation>
    <dataValidation type="custom" allowBlank="1" showErrorMessage="1" errorTitle="Duplicate ID" error="Each Defect ID must be unique." sqref="A465">
      <formula1>SUMPRODUCT(--($A$2:$A$500=A465))=1</formula1>
    </dataValidation>
    <dataValidation type="custom" allowBlank="1" showErrorMessage="1" errorTitle="Duplicate ID" error="Each Defect ID must be unique." sqref="A466">
      <formula1>SUMPRODUCT(--($A$2:$A$500=A466))=1</formula1>
    </dataValidation>
    <dataValidation type="custom" allowBlank="1" showErrorMessage="1" errorTitle="Duplicate ID" error="Each Defect ID must be unique." sqref="A467">
      <formula1>SUMPRODUCT(--($A$2:$A$500=A467))=1</formula1>
    </dataValidation>
    <dataValidation type="custom" allowBlank="1" showErrorMessage="1" errorTitle="Duplicate ID" error="Each Defect ID must be unique." sqref="A468">
      <formula1>SUMPRODUCT(--($A$2:$A$500=A468))=1</formula1>
    </dataValidation>
    <dataValidation type="custom" allowBlank="1" showErrorMessage="1" errorTitle="Duplicate ID" error="Each Defect ID must be unique." sqref="A469">
      <formula1>SUMPRODUCT(--($A$2:$A$500=A469))=1</formula1>
    </dataValidation>
    <dataValidation type="custom" allowBlank="1" showErrorMessage="1" errorTitle="Duplicate ID" error="Each Defect ID must be unique." sqref="A47">
      <formula1>SUMPRODUCT(--($A$2:$A$500=A47))=1</formula1>
    </dataValidation>
    <dataValidation type="custom" allowBlank="1" showErrorMessage="1" errorTitle="Duplicate ID" error="Each Defect ID must be unique." sqref="A470">
      <formula1>SUMPRODUCT(--($A$2:$A$500=A470))=1</formula1>
    </dataValidation>
    <dataValidation type="custom" allowBlank="1" showErrorMessage="1" errorTitle="Duplicate ID" error="Each Defect ID must be unique." sqref="A471">
      <formula1>SUMPRODUCT(--($A$2:$A$500=A471))=1</formula1>
    </dataValidation>
    <dataValidation type="custom" allowBlank="1" showErrorMessage="1" errorTitle="Duplicate ID" error="Each Defect ID must be unique." sqref="A472">
      <formula1>SUMPRODUCT(--($A$2:$A$500=A472))=1</formula1>
    </dataValidation>
    <dataValidation type="custom" allowBlank="1" showErrorMessage="1" errorTitle="Duplicate ID" error="Each Defect ID must be unique." sqref="A473">
      <formula1>SUMPRODUCT(--($A$2:$A$500=A473))=1</formula1>
    </dataValidation>
    <dataValidation type="custom" allowBlank="1" showErrorMessage="1" errorTitle="Duplicate ID" error="Each Defect ID must be unique." sqref="A474">
      <formula1>SUMPRODUCT(--($A$2:$A$500=A474))=1</formula1>
    </dataValidation>
    <dataValidation type="custom" allowBlank="1" showErrorMessage="1" errorTitle="Duplicate ID" error="Each Defect ID must be unique." sqref="A475">
      <formula1>SUMPRODUCT(--($A$2:$A$500=A475))=1</formula1>
    </dataValidation>
    <dataValidation type="custom" allowBlank="1" showErrorMessage="1" errorTitle="Duplicate ID" error="Each Defect ID must be unique." sqref="A476">
      <formula1>SUMPRODUCT(--($A$2:$A$500=A476))=1</formula1>
    </dataValidation>
    <dataValidation type="custom" allowBlank="1" showErrorMessage="1" errorTitle="Duplicate ID" error="Each Defect ID must be unique." sqref="A477">
      <formula1>SUMPRODUCT(--($A$2:$A$500=A477))=1</formula1>
    </dataValidation>
    <dataValidation type="custom" allowBlank="1" showErrorMessage="1" errorTitle="Duplicate ID" error="Each Defect ID must be unique." sqref="A478">
      <formula1>SUMPRODUCT(--($A$2:$A$500=A478))=1</formula1>
    </dataValidation>
    <dataValidation type="custom" allowBlank="1" showErrorMessage="1" errorTitle="Duplicate ID" error="Each Defect ID must be unique." sqref="A479">
      <formula1>SUMPRODUCT(--($A$2:$A$500=A479))=1</formula1>
    </dataValidation>
    <dataValidation type="custom" allowBlank="1" showErrorMessage="1" errorTitle="Duplicate ID" error="Each Defect ID must be unique." sqref="A48">
      <formula1>SUMPRODUCT(--($A$2:$A$500=A48))=1</formula1>
    </dataValidation>
    <dataValidation type="custom" allowBlank="1" showErrorMessage="1" errorTitle="Duplicate ID" error="Each Defect ID must be unique." sqref="A480">
      <formula1>SUMPRODUCT(--($A$2:$A$500=A480))=1</formula1>
    </dataValidation>
    <dataValidation type="custom" allowBlank="1" showErrorMessage="1" errorTitle="Duplicate ID" error="Each Defect ID must be unique." sqref="A481">
      <formula1>SUMPRODUCT(--($A$2:$A$500=A481))=1</formula1>
    </dataValidation>
    <dataValidation type="custom" allowBlank="1" showErrorMessage="1" errorTitle="Duplicate ID" error="Each Defect ID must be unique." sqref="A482">
      <formula1>SUMPRODUCT(--($A$2:$A$500=A482))=1</formula1>
    </dataValidation>
    <dataValidation type="custom" allowBlank="1" showErrorMessage="1" errorTitle="Duplicate ID" error="Each Defect ID must be unique." sqref="A483">
      <formula1>SUMPRODUCT(--($A$2:$A$500=A483))=1</formula1>
    </dataValidation>
    <dataValidation type="custom" allowBlank="1" showErrorMessage="1" errorTitle="Duplicate ID" error="Each Defect ID must be unique." sqref="A484">
      <formula1>SUMPRODUCT(--($A$2:$A$500=A484))=1</formula1>
    </dataValidation>
    <dataValidation type="custom" allowBlank="1" showErrorMessage="1" errorTitle="Duplicate ID" error="Each Defect ID must be unique." sqref="A485">
      <formula1>SUMPRODUCT(--($A$2:$A$500=A485))=1</formula1>
    </dataValidation>
    <dataValidation type="custom" allowBlank="1" showErrorMessage="1" errorTitle="Duplicate ID" error="Each Defect ID must be unique." sqref="A486">
      <formula1>SUMPRODUCT(--($A$2:$A$500=A486))=1</formula1>
    </dataValidation>
    <dataValidation type="custom" allowBlank="1" showErrorMessage="1" errorTitle="Duplicate ID" error="Each Defect ID must be unique." sqref="A487">
      <formula1>SUMPRODUCT(--($A$2:$A$500=A487))=1</formula1>
    </dataValidation>
    <dataValidation type="custom" allowBlank="1" showErrorMessage="1" errorTitle="Duplicate ID" error="Each Defect ID must be unique." sqref="A488">
      <formula1>SUMPRODUCT(--($A$2:$A$500=A488))=1</formula1>
    </dataValidation>
    <dataValidation type="custom" allowBlank="1" showErrorMessage="1" errorTitle="Duplicate ID" error="Each Defect ID must be unique." sqref="A489">
      <formula1>SUMPRODUCT(--($A$2:$A$500=A489))=1</formula1>
    </dataValidation>
    <dataValidation type="custom" allowBlank="1" showErrorMessage="1" errorTitle="Duplicate ID" error="Each Defect ID must be unique." sqref="A49">
      <formula1>SUMPRODUCT(--($A$2:$A$500=A49))=1</formula1>
    </dataValidation>
    <dataValidation type="custom" allowBlank="1" showErrorMessage="1" errorTitle="Duplicate ID" error="Each Defect ID must be unique." sqref="A490">
      <formula1>SUMPRODUCT(--($A$2:$A$500=A490))=1</formula1>
    </dataValidation>
    <dataValidation type="custom" allowBlank="1" showErrorMessage="1" errorTitle="Duplicate ID" error="Each Defect ID must be unique." sqref="A491">
      <formula1>SUMPRODUCT(--($A$2:$A$500=A491))=1</formula1>
    </dataValidation>
    <dataValidation type="custom" allowBlank="1" showErrorMessage="1" errorTitle="Duplicate ID" error="Each Defect ID must be unique." sqref="A492">
      <formula1>SUMPRODUCT(--($A$2:$A$500=A492))=1</formula1>
    </dataValidation>
    <dataValidation type="custom" allowBlank="1" showErrorMessage="1" errorTitle="Duplicate ID" error="Each Defect ID must be unique." sqref="A493">
      <formula1>SUMPRODUCT(--($A$2:$A$500=A493))=1</formula1>
    </dataValidation>
    <dataValidation type="custom" allowBlank="1" showErrorMessage="1" errorTitle="Duplicate ID" error="Each Defect ID must be unique." sqref="A494">
      <formula1>SUMPRODUCT(--($A$2:$A$500=A494))=1</formula1>
    </dataValidation>
    <dataValidation type="custom" allowBlank="1" showErrorMessage="1" errorTitle="Duplicate ID" error="Each Defect ID must be unique." sqref="A495">
      <formula1>SUMPRODUCT(--($A$2:$A$500=A495))=1</formula1>
    </dataValidation>
    <dataValidation type="custom" allowBlank="1" showErrorMessage="1" errorTitle="Duplicate ID" error="Each Defect ID must be unique." sqref="A496">
      <formula1>SUMPRODUCT(--($A$2:$A$500=A496))=1</formula1>
    </dataValidation>
    <dataValidation type="custom" allowBlank="1" showErrorMessage="1" errorTitle="Duplicate ID" error="Each Defect ID must be unique." sqref="A497">
      <formula1>SUMPRODUCT(--($A$2:$A$500=A497))=1</formula1>
    </dataValidation>
    <dataValidation type="custom" allowBlank="1" showErrorMessage="1" errorTitle="Duplicate ID" error="Each Defect ID must be unique." sqref="A498">
      <formula1>SUMPRODUCT(--($A$2:$A$500=A498))=1</formula1>
    </dataValidation>
    <dataValidation type="custom" allowBlank="1" showErrorMessage="1" errorTitle="Duplicate ID" error="Each Defect ID must be unique." sqref="A499">
      <formula1>SUMPRODUCT(--($A$2:$A$500=A499))=1</formula1>
    </dataValidation>
    <dataValidation type="custom" allowBlank="1" showErrorMessage="1" errorTitle="Duplicate ID" error="Each Defect ID must be unique." sqref="A5">
      <formula1>SUMPRODUCT(--($A$2:$A$500=A5))=1</formula1>
    </dataValidation>
    <dataValidation type="custom" allowBlank="1" showErrorMessage="1" errorTitle="Duplicate ID" error="Each Defect ID must be unique." sqref="A50">
      <formula1>SUMPRODUCT(--($A$2:$A$500=A50))=1</formula1>
    </dataValidation>
    <dataValidation type="custom" allowBlank="1" showErrorMessage="1" errorTitle="Duplicate ID" error="Each Defect ID must be unique." sqref="A500">
      <formula1>SUMPRODUCT(--($A$2:$A$500=A500))=1</formula1>
    </dataValidation>
    <dataValidation type="custom" allowBlank="1" showErrorMessage="1" errorTitle="Duplicate ID" error="Each Defect ID must be unique." sqref="A51">
      <formula1>SUMPRODUCT(--($A$2:$A$500=A51))=1</formula1>
    </dataValidation>
    <dataValidation type="custom" allowBlank="1" showErrorMessage="1" errorTitle="Duplicate ID" error="Each Defect ID must be unique." sqref="A52">
      <formula1>SUMPRODUCT(--($A$2:$A$500=A52))=1</formula1>
    </dataValidation>
    <dataValidation type="custom" allowBlank="1" showErrorMessage="1" errorTitle="Duplicate ID" error="Each Defect ID must be unique." sqref="A53">
      <formula1>SUMPRODUCT(--($A$2:$A$500=A53))=1</formula1>
    </dataValidation>
    <dataValidation type="custom" allowBlank="1" showErrorMessage="1" errorTitle="Duplicate ID" error="Each Defect ID must be unique." sqref="A54">
      <formula1>SUMPRODUCT(--($A$2:$A$500=A54))=1</formula1>
    </dataValidation>
    <dataValidation type="custom" allowBlank="1" showErrorMessage="1" errorTitle="Duplicate ID" error="Each Defect ID must be unique." sqref="A55">
      <formula1>SUMPRODUCT(--($A$2:$A$500=A55))=1</formula1>
    </dataValidation>
    <dataValidation type="custom" allowBlank="1" showErrorMessage="1" errorTitle="Duplicate ID" error="Each Defect ID must be unique." sqref="A56">
      <formula1>SUMPRODUCT(--($A$2:$A$500=A56))=1</formula1>
    </dataValidation>
    <dataValidation type="custom" allowBlank="1" showErrorMessage="1" errorTitle="Duplicate ID" error="Each Defect ID must be unique." sqref="A57">
      <formula1>SUMPRODUCT(--($A$2:$A$500=A57))=1</formula1>
    </dataValidation>
    <dataValidation type="custom" allowBlank="1" showErrorMessage="1" errorTitle="Duplicate ID" error="Each Defect ID must be unique." sqref="A58">
      <formula1>SUMPRODUCT(--($A$2:$A$500=A58))=1</formula1>
    </dataValidation>
    <dataValidation type="custom" allowBlank="1" showErrorMessage="1" errorTitle="Duplicate ID" error="Each Defect ID must be unique." sqref="A59">
      <formula1>SUMPRODUCT(--($A$2:$A$500=A59))=1</formula1>
    </dataValidation>
    <dataValidation type="custom" allowBlank="1" showErrorMessage="1" errorTitle="Duplicate ID" error="Each Defect ID must be unique." sqref="A6">
      <formula1>SUMPRODUCT(--($A$2:$A$500=A6))=1</formula1>
    </dataValidation>
    <dataValidation type="custom" allowBlank="1" showErrorMessage="1" errorTitle="Duplicate ID" error="Each Defect ID must be unique." sqref="A60">
      <formula1>SUMPRODUCT(--($A$2:$A$500=A60))=1</formula1>
    </dataValidation>
    <dataValidation type="custom" allowBlank="1" showErrorMessage="1" errorTitle="Duplicate ID" error="Each Defect ID must be unique." sqref="A61">
      <formula1>SUMPRODUCT(--($A$2:$A$500=A61))=1</formula1>
    </dataValidation>
    <dataValidation type="custom" allowBlank="1" showErrorMessage="1" errorTitle="Duplicate ID" error="Each Defect ID must be unique." sqref="A62">
      <formula1>SUMPRODUCT(--($A$2:$A$500=A62))=1</formula1>
    </dataValidation>
    <dataValidation type="custom" allowBlank="1" showErrorMessage="1" errorTitle="Duplicate ID" error="Each Defect ID must be unique." sqref="A63">
      <formula1>SUMPRODUCT(--($A$2:$A$500=A63))=1</formula1>
    </dataValidation>
    <dataValidation type="custom" allowBlank="1" showErrorMessage="1" errorTitle="Duplicate ID" error="Each Defect ID must be unique." sqref="A64">
      <formula1>SUMPRODUCT(--($A$2:$A$500=A64))=1</formula1>
    </dataValidation>
    <dataValidation type="custom" allowBlank="1" showErrorMessage="1" errorTitle="Duplicate ID" error="Each Defect ID must be unique." sqref="A65">
      <formula1>SUMPRODUCT(--($A$2:$A$500=A65))=1</formula1>
    </dataValidation>
    <dataValidation type="custom" allowBlank="1" showErrorMessage="1" errorTitle="Duplicate ID" error="Each Defect ID must be unique." sqref="A66">
      <formula1>SUMPRODUCT(--($A$2:$A$500=A66))=1</formula1>
    </dataValidation>
    <dataValidation type="custom" allowBlank="1" showErrorMessage="1" errorTitle="Duplicate ID" error="Each Defect ID must be unique." sqref="A67">
      <formula1>SUMPRODUCT(--($A$2:$A$500=A67))=1</formula1>
    </dataValidation>
    <dataValidation type="custom" allowBlank="1" showErrorMessage="1" errorTitle="Duplicate ID" error="Each Defect ID must be unique." sqref="A68">
      <formula1>SUMPRODUCT(--($A$2:$A$500=A68))=1</formula1>
    </dataValidation>
    <dataValidation type="custom" allowBlank="1" showErrorMessage="1" errorTitle="Duplicate ID" error="Each Defect ID must be unique." sqref="A69">
      <formula1>SUMPRODUCT(--($A$2:$A$500=A69))=1</formula1>
    </dataValidation>
    <dataValidation type="custom" allowBlank="1" showErrorMessage="1" errorTitle="Duplicate ID" error="Each Defect ID must be unique." sqref="A7">
      <formula1>SUMPRODUCT(--($A$2:$A$500=A7))=1</formula1>
    </dataValidation>
    <dataValidation type="custom" allowBlank="1" showErrorMessage="1" errorTitle="Duplicate ID" error="Each Defect ID must be unique." sqref="A70">
      <formula1>SUMPRODUCT(--($A$2:$A$500=A70))=1</formula1>
    </dataValidation>
    <dataValidation type="custom" allowBlank="1" showErrorMessage="1" errorTitle="Duplicate ID" error="Each Defect ID must be unique." sqref="A71">
      <formula1>SUMPRODUCT(--($A$2:$A$500=A71))=1</formula1>
    </dataValidation>
    <dataValidation type="custom" allowBlank="1" showErrorMessage="1" errorTitle="Duplicate ID" error="Each Defect ID must be unique." sqref="A72">
      <formula1>SUMPRODUCT(--($A$2:$A$500=A72))=1</formula1>
    </dataValidation>
    <dataValidation type="custom" allowBlank="1" showErrorMessage="1" errorTitle="Duplicate ID" error="Each Defect ID must be unique." sqref="A73">
      <formula1>SUMPRODUCT(--($A$2:$A$500=A73))=1</formula1>
    </dataValidation>
    <dataValidation type="custom" allowBlank="1" showErrorMessage="1" errorTitle="Duplicate ID" error="Each Defect ID must be unique." sqref="A74">
      <formula1>SUMPRODUCT(--($A$2:$A$500=A74))=1</formula1>
    </dataValidation>
    <dataValidation type="custom" allowBlank="1" showErrorMessage="1" errorTitle="Duplicate ID" error="Each Defect ID must be unique." sqref="A75">
      <formula1>SUMPRODUCT(--($A$2:$A$500=A75))=1</formula1>
    </dataValidation>
    <dataValidation type="custom" allowBlank="1" showErrorMessage="1" errorTitle="Duplicate ID" error="Each Defect ID must be unique." sqref="A76">
      <formula1>SUMPRODUCT(--($A$2:$A$500=A76))=1</formula1>
    </dataValidation>
    <dataValidation type="custom" allowBlank="1" showErrorMessage="1" errorTitle="Duplicate ID" error="Each Defect ID must be unique." sqref="A77">
      <formula1>SUMPRODUCT(--($A$2:$A$500=A77))=1</formula1>
    </dataValidation>
    <dataValidation type="custom" allowBlank="1" showErrorMessage="1" errorTitle="Duplicate ID" error="Each Defect ID must be unique." sqref="A78">
      <formula1>SUMPRODUCT(--($A$2:$A$500=A78))=1</formula1>
    </dataValidation>
    <dataValidation type="custom" allowBlank="1" showErrorMessage="1" errorTitle="Duplicate ID" error="Each Defect ID must be unique." sqref="A79">
      <formula1>SUMPRODUCT(--($A$2:$A$500=A79))=1</formula1>
    </dataValidation>
    <dataValidation type="custom" allowBlank="1" showErrorMessage="1" errorTitle="Duplicate ID" error="Each Defect ID must be unique." sqref="A8">
      <formula1>SUMPRODUCT(--($A$2:$A$500=A8))=1</formula1>
    </dataValidation>
    <dataValidation type="custom" allowBlank="1" showErrorMessage="1" errorTitle="Duplicate ID" error="Each Defect ID must be unique." sqref="A80">
      <formula1>SUMPRODUCT(--($A$2:$A$500=A80))=1</formula1>
    </dataValidation>
    <dataValidation type="custom" allowBlank="1" showErrorMessage="1" errorTitle="Duplicate ID" error="Each Defect ID must be unique." sqref="A81">
      <formula1>SUMPRODUCT(--($A$2:$A$500=A81))=1</formula1>
    </dataValidation>
    <dataValidation type="custom" allowBlank="1" showErrorMessage="1" errorTitle="Duplicate ID" error="Each Defect ID must be unique." sqref="A82">
      <formula1>SUMPRODUCT(--($A$2:$A$500=A82))=1</formula1>
    </dataValidation>
    <dataValidation type="custom" allowBlank="1" showErrorMessage="1" errorTitle="Duplicate ID" error="Each Defect ID must be unique." sqref="A83">
      <formula1>SUMPRODUCT(--($A$2:$A$500=A83))=1</formula1>
    </dataValidation>
    <dataValidation type="custom" allowBlank="1" showErrorMessage="1" errorTitle="Duplicate ID" error="Each Defect ID must be unique." sqref="A84">
      <formula1>SUMPRODUCT(--($A$2:$A$500=A84))=1</formula1>
    </dataValidation>
    <dataValidation type="custom" allowBlank="1" showErrorMessage="1" errorTitle="Duplicate ID" error="Each Defect ID must be unique." sqref="A85">
      <formula1>SUMPRODUCT(--($A$2:$A$500=A85))=1</formula1>
    </dataValidation>
    <dataValidation type="custom" allowBlank="1" showErrorMessage="1" errorTitle="Duplicate ID" error="Each Defect ID must be unique." sqref="A86">
      <formula1>SUMPRODUCT(--($A$2:$A$500=A86))=1</formula1>
    </dataValidation>
    <dataValidation type="custom" allowBlank="1" showErrorMessage="1" errorTitle="Duplicate ID" error="Each Defect ID must be unique." sqref="A87">
      <formula1>SUMPRODUCT(--($A$2:$A$500=A87))=1</formula1>
    </dataValidation>
    <dataValidation type="custom" allowBlank="1" showErrorMessage="1" errorTitle="Duplicate ID" error="Each Defect ID must be unique." sqref="A88">
      <formula1>SUMPRODUCT(--($A$2:$A$500=A88))=1</formula1>
    </dataValidation>
    <dataValidation type="custom" allowBlank="1" showErrorMessage="1" errorTitle="Duplicate ID" error="Each Defect ID must be unique." sqref="A89">
      <formula1>SUMPRODUCT(--($A$2:$A$500=A89))=1</formula1>
    </dataValidation>
    <dataValidation type="custom" allowBlank="1" showErrorMessage="1" errorTitle="Duplicate ID" error="Each Defect ID must be unique." sqref="A9">
      <formula1>SUMPRODUCT(--($A$2:$A$500=A9))=1</formula1>
    </dataValidation>
    <dataValidation type="custom" allowBlank="1" showErrorMessage="1" errorTitle="Duplicate ID" error="Each Defect ID must be unique." sqref="A90">
      <formula1>SUMPRODUCT(--($A$2:$A$500=A90))=1</formula1>
    </dataValidation>
    <dataValidation type="custom" allowBlank="1" showErrorMessage="1" errorTitle="Duplicate ID" error="Each Defect ID must be unique." sqref="A91">
      <formula1>SUMPRODUCT(--($A$2:$A$500=A91))=1</formula1>
    </dataValidation>
    <dataValidation type="custom" allowBlank="1" showErrorMessage="1" errorTitle="Duplicate ID" error="Each Defect ID must be unique." sqref="A92">
      <formula1>SUMPRODUCT(--($A$2:$A$500=A92))=1</formula1>
    </dataValidation>
    <dataValidation type="custom" allowBlank="1" showErrorMessage="1" errorTitle="Duplicate ID" error="Each Defect ID must be unique." sqref="A93">
      <formula1>SUMPRODUCT(--($A$2:$A$500=A93))=1</formula1>
    </dataValidation>
    <dataValidation type="custom" allowBlank="1" showErrorMessage="1" errorTitle="Duplicate ID" error="Each Defect ID must be unique." sqref="A94">
      <formula1>SUMPRODUCT(--($A$2:$A$500=A94))=1</formula1>
    </dataValidation>
    <dataValidation type="custom" allowBlank="1" showErrorMessage="1" errorTitle="Duplicate ID" error="Each Defect ID must be unique." sqref="A95">
      <formula1>SUMPRODUCT(--($A$2:$A$500=A95))=1</formula1>
    </dataValidation>
    <dataValidation type="custom" allowBlank="1" showErrorMessage="1" errorTitle="Duplicate ID" error="Each Defect ID must be unique." sqref="A96">
      <formula1>SUMPRODUCT(--($A$2:$A$500=A96))=1</formula1>
    </dataValidation>
    <dataValidation type="custom" allowBlank="1" showErrorMessage="1" errorTitle="Duplicate ID" error="Each Defect ID must be unique." sqref="A97">
      <formula1>SUMPRODUCT(--($A$2:$A$500=A97))=1</formula1>
    </dataValidation>
    <dataValidation type="custom" allowBlank="1" showErrorMessage="1" errorTitle="Duplicate ID" error="Each Defect ID must be unique." sqref="A98">
      <formula1>SUMPRODUCT(--($A$2:$A$500=A98))=1</formula1>
    </dataValidation>
    <dataValidation type="custom" allowBlank="1" showErrorMessage="1" errorTitle="Duplicate ID" error="Each Defect ID must be unique." sqref="A99">
      <formula1>SUMPRODUCT(--($A$2:$A$500=A99))=1</formula1>
    </dataValidation>
    <dataValidation type="list" allowBlank="1" showErrorMessage="1" errorTitle="Unknown scenario" error="Pick a Scenario ID from Scenarios." sqref="B2:B500">
      <formula1>Scenarios!$A$2:$A$500</formula1>
    </dataValidation>
    <dataValidation type="decimal" allowBlank="1" showErrorMessage="1" errorTitle="Invalid severity" error="Enter a number between 1 and 4" sqref="C10:C500">
      <formula1>1</formula1>
      <formula2>4</formula2>
    </dataValidation>
    <dataValidation type="decimal" allowBlank="1" showErrorMessage="1" errorTitle="Invalid severity" error="Enter a number between 1 and 4" sqref="C2:C500">
      <formula1>1</formula1>
      <formula2>4</formula2>
    </dataValidation>
    <dataValidation type="list" allowBlank="1" showErrorMessage="1" errorTitle="Unknown status" error="Pick Open, Fixed or Closed." sqref="E2:E500">
      <formula1>"Open,Fixed,Closed"</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8" width="12" customWidth="1"/>
  </cols>
  <sheetData>
    <row r="1" ht="34" customHeight="1" spans="1:8" x14ac:dyDescent="0.25">
      <c r="A1" s="11" t="s">
        <v>104</v>
      </c>
      <c r="B1" s="11" t="s">
        <v>6</v>
      </c>
      <c r="C1" s="11" t="s">
        <v>105</v>
      </c>
      <c r="D1" s="11" t="s">
        <v>106</v>
      </c>
      <c r="E1" s="11" t="s">
        <v>107</v>
      </c>
      <c r="F1" s="11" t="s">
        <v>68</v>
      </c>
      <c r="G1" s="11" t="s">
        <v>41</v>
      </c>
      <c r="H1" s="11" t="s">
        <v>108</v>
      </c>
    </row>
    <row r="2" ht="26" customHeight="1" spans="1:8" x14ac:dyDescent="0.25">
      <c r="A2" s="13" t="s">
        <v>44</v>
      </c>
      <c r="B2" s="16">
        <f>IF(OR($A2="",$H2="Duplicate"),"",SUMPRODUCT(--(Scenarios!$B$2:$B$500=$A2),--(Scenarios!$A$2:$A$500&lt;&gt;"")))</f>
        <v>3</v>
      </c>
      <c r="C2" s="16">
        <f>IF(OR($A2="",$H2="Duplicate"),"",B2-SUMPRODUCT(--(Scenarios!$B$2:$B$500=$A2),--(Scenarios!$J$2:$J$500="Not run")))</f>
        <v>3</v>
      </c>
      <c r="D2" s="16">
        <f>IF(OR($A2="",$H2="Duplicate"),"",SUMPRODUCT(--(Scenarios!$B$2:$B$500=$A2),--(Scenarios!$J$2:$J$500="Pass")))</f>
        <v>2</v>
      </c>
      <c r="E2" s="17">
        <f>IF(OR($A2="",$H2="Duplicate"),"",IF(C2=0,"n/a",D2/C2))</f>
        <v>0.666666666666667</v>
      </c>
      <c r="F2" s="16">
        <f>IF(OR($A2="",$H2="Duplicate"),"",SUMPRODUCT(--(Scenarios!$B$2:$B$500=$A2),--(Scenarios!$J$2:$J$500="Blocked")))</f>
        <v>0</v>
      </c>
      <c r="G2" s="16">
        <f>IF(OR($A2="",$H2="Duplicate"),"",IF(SUMPRODUCT(--(Scenarios!$B$2:$B$500=$A2),--(Scenarios!$K$2:$K$500="Check ID"))&gt;0,"Check data",SUMPRODUCT(--(Scenarios!$B$2:$B$500=$A2),Scenarios!$K$2:$K$500)))</f>
        <v>1</v>
      </c>
      <c r="H2" s="15" t="str">
        <f>IF($A2="","",IF(SUMPRODUCT(--($A$2:$A2=$A2))&gt;1,"Duplicate","OK"))</f>
        <v>OK</v>
      </c>
    </row>
    <row r="3" ht="26" customHeight="1" spans="1:8" x14ac:dyDescent="0.25">
      <c r="A3" s="13" t="s">
        <v>60</v>
      </c>
      <c r="B3" s="16">
        <f>IF(OR($A3="",$H3="Duplicate"),"",SUMPRODUCT(--(Scenarios!$B$2:$B$500=$A3),--(Scenarios!$A$2:$A$500&lt;&gt;"")))</f>
        <v>3</v>
      </c>
      <c r="C3" s="16">
        <f>IF(OR($A3="",$H3="Duplicate"),"",B3-SUMPRODUCT(--(Scenarios!$B$2:$B$500=$A3),--(Scenarios!$J$2:$J$500="Not run")))</f>
        <v>3</v>
      </c>
      <c r="D3" s="16">
        <f>IF(OR($A3="",$H3="Duplicate"),"",SUMPRODUCT(--(Scenarios!$B$2:$B$500=$A3),--(Scenarios!$J$2:$J$500="Pass")))</f>
        <v>2</v>
      </c>
      <c r="E3" s="17">
        <f>IF(OR($A3="",$H3="Duplicate"),"",IF(C3=0,"n/a",D3/C3))</f>
        <v>0.666666666666667</v>
      </c>
      <c r="F3" s="16">
        <f>IF(OR($A3="",$H3="Duplicate"),"",SUMPRODUCT(--(Scenarios!$B$2:$B$500=$A3),--(Scenarios!$J$2:$J$500="Blocked")))</f>
        <v>1</v>
      </c>
      <c r="G3" s="16">
        <f>IF(OR($A3="",$H3="Duplicate"),"",IF(SUMPRODUCT(--(Scenarios!$B$2:$B$500=$A3),--(Scenarios!$K$2:$K$500="Check ID"))&gt;0,"Check data",SUMPRODUCT(--(Scenarios!$B$2:$B$500=$A3),Scenarios!$K$2:$K$500)))</f>
        <v>1</v>
      </c>
      <c r="H3" s="15" t="str">
        <f>IF($A3="","",IF(SUMPRODUCT(--($A$2:$A3=$A3))&gt;1,"Duplicate","OK"))</f>
        <v>OK</v>
      </c>
    </row>
    <row r="4" ht="26" customHeight="1" spans="1:8" x14ac:dyDescent="0.25">
      <c r="A4" s="13" t="s">
        <v>70</v>
      </c>
      <c r="B4" s="16">
        <f>IF(OR($A4="",$H4="Duplicate"),"",SUMPRODUCT(--(Scenarios!$B$2:$B$500=$A4),--(Scenarios!$A$2:$A$500&lt;&gt;"")))</f>
        <v>3</v>
      </c>
      <c r="C4" s="16">
        <f>IF(OR($A4="",$H4="Duplicate"),"",B4-SUMPRODUCT(--(Scenarios!$B$2:$B$500=$A4),--(Scenarios!$J$2:$J$500="Not run")))</f>
        <v>2</v>
      </c>
      <c r="D4" s="16">
        <f>IF(OR($A4="",$H4="Duplicate"),"",SUMPRODUCT(--(Scenarios!$B$2:$B$500=$A4),--(Scenarios!$J$2:$J$500="Pass")))</f>
        <v>1</v>
      </c>
      <c r="E4" s="17">
        <f>IF(OR($A4="",$H4="Duplicate"),"",IF(C4=0,"n/a",D4/C4))</f>
        <v>0.5</v>
      </c>
      <c r="F4" s="16">
        <f>IF(OR($A4="",$H4="Duplicate"),"",SUMPRODUCT(--(Scenarios!$B$2:$B$500=$A4),--(Scenarios!$J$2:$J$500="Blocked")))</f>
        <v>0</v>
      </c>
      <c r="G4" s="16">
        <f>IF(OR($A4="",$H4="Duplicate"),"",IF(SUMPRODUCT(--(Scenarios!$B$2:$B$500=$A4),--(Scenarios!$K$2:$K$500="Check ID"))&gt;0,"Check data",SUMPRODUCT(--(Scenarios!$B$2:$B$500=$A4),Scenarios!$K$2:$K$500)))</f>
        <v>2</v>
      </c>
      <c r="H4" s="15" t="str">
        <f>IF($A4="","",IF(SUMPRODUCT(--($A$2:$A4=$A4))&gt;1,"Duplicate","OK"))</f>
        <v>OK</v>
      </c>
    </row>
    <row r="5" ht="26" customHeight="1" spans="1:8" x14ac:dyDescent="0.25">
      <c r="A5" s="13" t="s">
        <v>79</v>
      </c>
      <c r="B5" s="16">
        <f>IF(OR($A5="",$H5="Duplicate"),"",SUMPRODUCT(--(Scenarios!$B$2:$B$500=$A5),--(Scenarios!$A$2:$A$500&lt;&gt;"")))</f>
        <v>3</v>
      </c>
      <c r="C5" s="16">
        <f>IF(OR($A5="",$H5="Duplicate"),"",B5-SUMPRODUCT(--(Scenarios!$B$2:$B$500=$A5),--(Scenarios!$J$2:$J$500="Not run")))</f>
        <v>1</v>
      </c>
      <c r="D5" s="16">
        <f>IF(OR($A5="",$H5="Duplicate"),"",SUMPRODUCT(--(Scenarios!$B$2:$B$500=$A5),--(Scenarios!$J$2:$J$500="Pass")))</f>
        <v>1</v>
      </c>
      <c r="E5" s="17">
        <f>IF(OR($A5="",$H5="Duplicate"),"",IF(C5=0,"n/a",D5/C5))</f>
        <v>1</v>
      </c>
      <c r="F5" s="16">
        <f>IF(OR($A5="",$H5="Duplicate"),"",SUMPRODUCT(--(Scenarios!$B$2:$B$500=$A5),--(Scenarios!$J$2:$J$500="Blocked")))</f>
        <v>0</v>
      </c>
      <c r="G5" s="16">
        <f>IF(OR($A5="",$H5="Duplicate"),"",IF(SUMPRODUCT(--(Scenarios!$B$2:$B$500=$A5),--(Scenarios!$K$2:$K$500="Check ID"))&gt;0,"Check data",SUMPRODUCT(--(Scenarios!$B$2:$B$500=$A5),Scenarios!$K$2:$K$500)))</f>
        <v>0</v>
      </c>
      <c r="H5" s="15" t="str">
        <f>IF($A5="","",IF(SUMPRODUCT(--($A$2:$A5=$A5))&gt;1,"Duplicate","OK"))</f>
        <v>OK</v>
      </c>
    </row>
    <row r="6" ht="26" customHeight="1" spans="1:8" x14ac:dyDescent="0.25">
      <c r="A6" s="13"/>
      <c r="B6" s="16" t="str">
        <f>IF(OR($A6="",$H6="Duplicate"),"",SUMPRODUCT(--(Scenarios!$B$2:$B$500=$A6),--(Scenarios!$A$2:$A$500&lt;&gt;"")))</f>
        <v/>
      </c>
      <c r="C6" s="16" t="str">
        <f>IF(OR($A6="",$H6="Duplicate"),"",B6-SUMPRODUCT(--(Scenarios!$B$2:$B$500=$A6),--(Scenarios!$J$2:$J$500="Not run")))</f>
        <v/>
      </c>
      <c r="D6" s="16" t="str">
        <f>IF(OR($A6="",$H6="Duplicate"),"",SUMPRODUCT(--(Scenarios!$B$2:$B$500=$A6),--(Scenarios!$J$2:$J$500="Pass")))</f>
        <v/>
      </c>
      <c r="E6" s="17" t="str">
        <f>IF(OR($A6="",$H6="Duplicate"),"",IF(C6=0,"n/a",D6/C6))</f>
        <v/>
      </c>
      <c r="F6" s="16" t="str">
        <f>IF(OR($A6="",$H6="Duplicate"),"",SUMPRODUCT(--(Scenarios!$B$2:$B$500=$A6),--(Scenarios!$J$2:$J$500="Blocked")))</f>
        <v/>
      </c>
      <c r="G6" s="16" t="str">
        <f>IF(OR($A6="",$H6="Duplicate"),"",IF(SUMPRODUCT(--(Scenarios!$B$2:$B$500=$A6),--(Scenarios!$K$2:$K$500="Check ID"))&gt;0,"Check data",SUMPRODUCT(--(Scenarios!$B$2:$B$500=$A6),Scenarios!$K$2:$K$500)))</f>
        <v/>
      </c>
      <c r="H6" s="15" t="str">
        <f>IF($A6="","",IF(SUMPRODUCT(--($A$2:$A6=$A6))&gt;1,"Duplicate","OK"))</f>
        <v/>
      </c>
    </row>
    <row r="7" ht="26" customHeight="1" spans="1:8" x14ac:dyDescent="0.25">
      <c r="A7" s="13"/>
      <c r="B7" s="16" t="str">
        <f>IF(OR($A7="",$H7="Duplicate"),"",SUMPRODUCT(--(Scenarios!$B$2:$B$500=$A7),--(Scenarios!$A$2:$A$500&lt;&gt;"")))</f>
        <v/>
      </c>
      <c r="C7" s="16" t="str">
        <f>IF(OR($A7="",$H7="Duplicate"),"",B7-SUMPRODUCT(--(Scenarios!$B$2:$B$500=$A7),--(Scenarios!$J$2:$J$500="Not run")))</f>
        <v/>
      </c>
      <c r="D7" s="16" t="str">
        <f>IF(OR($A7="",$H7="Duplicate"),"",SUMPRODUCT(--(Scenarios!$B$2:$B$500=$A7),--(Scenarios!$J$2:$J$500="Pass")))</f>
        <v/>
      </c>
      <c r="E7" s="17" t="str">
        <f>IF(OR($A7="",$H7="Duplicate"),"",IF(C7=0,"n/a",D7/C7))</f>
        <v/>
      </c>
      <c r="F7" s="16" t="str">
        <f>IF(OR($A7="",$H7="Duplicate"),"",SUMPRODUCT(--(Scenarios!$B$2:$B$500=$A7),--(Scenarios!$J$2:$J$500="Blocked")))</f>
        <v/>
      </c>
      <c r="G7" s="16" t="str">
        <f>IF(OR($A7="",$H7="Duplicate"),"",IF(SUMPRODUCT(--(Scenarios!$B$2:$B$500=$A7),--(Scenarios!$K$2:$K$500="Check ID"))&gt;0,"Check data",SUMPRODUCT(--(Scenarios!$B$2:$B$500=$A7),Scenarios!$K$2:$K$500)))</f>
        <v/>
      </c>
      <c r="H7" s="15" t="str">
        <f>IF($A7="","",IF(SUMPRODUCT(--($A$2:$A7=$A7))&gt;1,"Duplicate","OK"))</f>
        <v/>
      </c>
    </row>
    <row r="8" ht="26" customHeight="1" spans="1:8" x14ac:dyDescent="0.25">
      <c r="A8" s="13"/>
      <c r="B8" s="16" t="str">
        <f>IF(OR($A8="",$H8="Duplicate"),"",SUMPRODUCT(--(Scenarios!$B$2:$B$500=$A8),--(Scenarios!$A$2:$A$500&lt;&gt;"")))</f>
        <v/>
      </c>
      <c r="C8" s="16" t="str">
        <f>IF(OR($A8="",$H8="Duplicate"),"",B8-SUMPRODUCT(--(Scenarios!$B$2:$B$500=$A8),--(Scenarios!$J$2:$J$500="Not run")))</f>
        <v/>
      </c>
      <c r="D8" s="16" t="str">
        <f>IF(OR($A8="",$H8="Duplicate"),"",SUMPRODUCT(--(Scenarios!$B$2:$B$500=$A8),--(Scenarios!$J$2:$J$500="Pass")))</f>
        <v/>
      </c>
      <c r="E8" s="17" t="str">
        <f>IF(OR($A8="",$H8="Duplicate"),"",IF(C8=0,"n/a",D8/C8))</f>
        <v/>
      </c>
      <c r="F8" s="16" t="str">
        <f>IF(OR($A8="",$H8="Duplicate"),"",SUMPRODUCT(--(Scenarios!$B$2:$B$500=$A8),--(Scenarios!$J$2:$J$500="Blocked")))</f>
        <v/>
      </c>
      <c r="G8" s="16" t="str">
        <f>IF(OR($A8="",$H8="Duplicate"),"",IF(SUMPRODUCT(--(Scenarios!$B$2:$B$500=$A8),--(Scenarios!$K$2:$K$500="Check ID"))&gt;0,"Check data",SUMPRODUCT(--(Scenarios!$B$2:$B$500=$A8),Scenarios!$K$2:$K$500)))</f>
        <v/>
      </c>
      <c r="H8" s="15" t="str">
        <f>IF($A8="","",IF(SUMPRODUCT(--($A$2:$A8=$A8))&gt;1,"Duplicate","OK"))</f>
        <v/>
      </c>
    </row>
    <row r="9" ht="26" customHeight="1" spans="1:8" x14ac:dyDescent="0.25">
      <c r="A9" s="13"/>
      <c r="B9" s="16" t="str">
        <f>IF(OR($A9="",$H9="Duplicate"),"",SUMPRODUCT(--(Scenarios!$B$2:$B$500=$A9),--(Scenarios!$A$2:$A$500&lt;&gt;"")))</f>
        <v/>
      </c>
      <c r="C9" s="16" t="str">
        <f>IF(OR($A9="",$H9="Duplicate"),"",B9-SUMPRODUCT(--(Scenarios!$B$2:$B$500=$A9),--(Scenarios!$J$2:$J$500="Not run")))</f>
        <v/>
      </c>
      <c r="D9" s="16" t="str">
        <f>IF(OR($A9="",$H9="Duplicate"),"",SUMPRODUCT(--(Scenarios!$B$2:$B$500=$A9),--(Scenarios!$J$2:$J$500="Pass")))</f>
        <v/>
      </c>
      <c r="E9" s="17" t="str">
        <f>IF(OR($A9="",$H9="Duplicate"),"",IF(C9=0,"n/a",D9/C9))</f>
        <v/>
      </c>
      <c r="F9" s="16" t="str">
        <f>IF(OR($A9="",$H9="Duplicate"),"",SUMPRODUCT(--(Scenarios!$B$2:$B$500=$A9),--(Scenarios!$J$2:$J$500="Blocked")))</f>
        <v/>
      </c>
      <c r="G9" s="16" t="str">
        <f>IF(OR($A9="",$H9="Duplicate"),"",IF(SUMPRODUCT(--(Scenarios!$B$2:$B$500=$A9),--(Scenarios!$K$2:$K$500="Check ID"))&gt;0,"Check data",SUMPRODUCT(--(Scenarios!$B$2:$B$500=$A9),Scenarios!$K$2:$K$500)))</f>
        <v/>
      </c>
      <c r="H9" s="15" t="str">
        <f>IF($A9="","",IF(SUMPRODUCT(--($A$2:$A9=$A9))&gt;1,"Duplicate","OK"))</f>
        <v/>
      </c>
    </row>
    <row r="10" ht="26" customHeight="1" spans="1:8" x14ac:dyDescent="0.25">
      <c r="A10" s="13"/>
      <c r="B10" s="16" t="str">
        <f>IF(OR($A10="",$H10="Duplicate"),"",SUMPRODUCT(--(Scenarios!$B$2:$B$500=$A10),--(Scenarios!$A$2:$A$500&lt;&gt;"")))</f>
        <v/>
      </c>
      <c r="C10" s="16" t="str">
        <f>IF(OR($A10="",$H10="Duplicate"),"",B10-SUMPRODUCT(--(Scenarios!$B$2:$B$500=$A10),--(Scenarios!$J$2:$J$500="Not run")))</f>
        <v/>
      </c>
      <c r="D10" s="16" t="str">
        <f>IF(OR($A10="",$H10="Duplicate"),"",SUMPRODUCT(--(Scenarios!$B$2:$B$500=$A10),--(Scenarios!$J$2:$J$500="Pass")))</f>
        <v/>
      </c>
      <c r="E10" s="17" t="str">
        <f>IF(OR($A10="",$H10="Duplicate"),"",IF(C10=0,"n/a",D10/C10))</f>
        <v/>
      </c>
      <c r="F10" s="16" t="str">
        <f>IF(OR($A10="",$H10="Duplicate"),"",SUMPRODUCT(--(Scenarios!$B$2:$B$500=$A10),--(Scenarios!$J$2:$J$500="Blocked")))</f>
        <v/>
      </c>
      <c r="G10" s="16" t="str">
        <f>IF(OR($A10="",$H10="Duplicate"),"",IF(SUMPRODUCT(--(Scenarios!$B$2:$B$500=$A10),--(Scenarios!$K$2:$K$500="Check ID"))&gt;0,"Check data",SUMPRODUCT(--(Scenarios!$B$2:$B$500=$A10),Scenarios!$K$2:$K$500)))</f>
        <v/>
      </c>
      <c r="H10" s="15" t="str">
        <f>IF($A10="","",IF(SUMPRODUCT(--($A$2:$A10=$A10))&gt;1,"Duplicate","OK"))</f>
        <v/>
      </c>
    </row>
    <row r="11" ht="26" customHeight="1" spans="1:8" x14ac:dyDescent="0.25">
      <c r="A11" s="13"/>
      <c r="B11" s="16" t="str">
        <f>IF(OR($A11="",$H11="Duplicate"),"",SUMPRODUCT(--(Scenarios!$B$2:$B$500=$A11),--(Scenarios!$A$2:$A$500&lt;&gt;"")))</f>
        <v/>
      </c>
      <c r="C11" s="16" t="str">
        <f>IF(OR($A11="",$H11="Duplicate"),"",B11-SUMPRODUCT(--(Scenarios!$B$2:$B$500=$A11),--(Scenarios!$J$2:$J$500="Not run")))</f>
        <v/>
      </c>
      <c r="D11" s="16" t="str">
        <f>IF(OR($A11="",$H11="Duplicate"),"",SUMPRODUCT(--(Scenarios!$B$2:$B$500=$A11),--(Scenarios!$J$2:$J$500="Pass")))</f>
        <v/>
      </c>
      <c r="E11" s="17" t="str">
        <f>IF(OR($A11="",$H11="Duplicate"),"",IF(C11=0,"n/a",D11/C11))</f>
        <v/>
      </c>
      <c r="F11" s="16" t="str">
        <f>IF(OR($A11="",$H11="Duplicate"),"",SUMPRODUCT(--(Scenarios!$B$2:$B$500=$A11),--(Scenarios!$J$2:$J$500="Blocked")))</f>
        <v/>
      </c>
      <c r="G11" s="16" t="str">
        <f>IF(OR($A11="",$H11="Duplicate"),"",IF(SUMPRODUCT(--(Scenarios!$B$2:$B$500=$A11),--(Scenarios!$K$2:$K$500="Check ID"))&gt;0,"Check data",SUMPRODUCT(--(Scenarios!$B$2:$B$500=$A11),Scenarios!$K$2:$K$500)))</f>
        <v/>
      </c>
      <c r="H11" s="15" t="str">
        <f>IF($A11="","",IF(SUMPRODUCT(--($A$2:$A11=$A11))&gt;1,"Duplicate","OK"))</f>
        <v/>
      </c>
    </row>
    <row r="12" ht="26" customHeight="1" spans="1:8" x14ac:dyDescent="0.25">
      <c r="A12" s="13"/>
      <c r="B12" s="16" t="str">
        <f>IF(OR($A12="",$H12="Duplicate"),"",SUMPRODUCT(--(Scenarios!$B$2:$B$500=$A12),--(Scenarios!$A$2:$A$500&lt;&gt;"")))</f>
        <v/>
      </c>
      <c r="C12" s="16" t="str">
        <f>IF(OR($A12="",$H12="Duplicate"),"",B12-SUMPRODUCT(--(Scenarios!$B$2:$B$500=$A12),--(Scenarios!$J$2:$J$500="Not run")))</f>
        <v/>
      </c>
      <c r="D12" s="16" t="str">
        <f>IF(OR($A12="",$H12="Duplicate"),"",SUMPRODUCT(--(Scenarios!$B$2:$B$500=$A12),--(Scenarios!$J$2:$J$500="Pass")))</f>
        <v/>
      </c>
      <c r="E12" s="17" t="str">
        <f>IF(OR($A12="",$H12="Duplicate"),"",IF(C12=0,"n/a",D12/C12))</f>
        <v/>
      </c>
      <c r="F12" s="16" t="str">
        <f>IF(OR($A12="",$H12="Duplicate"),"",SUMPRODUCT(--(Scenarios!$B$2:$B$500=$A12),--(Scenarios!$J$2:$J$500="Blocked")))</f>
        <v/>
      </c>
      <c r="G12" s="16" t="str">
        <f>IF(OR($A12="",$H12="Duplicate"),"",IF(SUMPRODUCT(--(Scenarios!$B$2:$B$500=$A12),--(Scenarios!$K$2:$K$500="Check ID"))&gt;0,"Check data",SUMPRODUCT(--(Scenarios!$B$2:$B$500=$A12),Scenarios!$K$2:$K$500)))</f>
        <v/>
      </c>
      <c r="H12" s="15" t="str">
        <f>IF($A12="","",IF(SUMPRODUCT(--($A$2:$A12=$A12))&gt;1,"Duplicate","OK"))</f>
        <v/>
      </c>
    </row>
    <row r="13" ht="26" customHeight="1" spans="1:8" x14ac:dyDescent="0.25">
      <c r="A13" s="13"/>
      <c r="B13" s="16" t="str">
        <f>IF(OR($A13="",$H13="Duplicate"),"",SUMPRODUCT(--(Scenarios!$B$2:$B$500=$A13),--(Scenarios!$A$2:$A$500&lt;&gt;"")))</f>
        <v/>
      </c>
      <c r="C13" s="16" t="str">
        <f>IF(OR($A13="",$H13="Duplicate"),"",B13-SUMPRODUCT(--(Scenarios!$B$2:$B$500=$A13),--(Scenarios!$J$2:$J$500="Not run")))</f>
        <v/>
      </c>
      <c r="D13" s="16" t="str">
        <f>IF(OR($A13="",$H13="Duplicate"),"",SUMPRODUCT(--(Scenarios!$B$2:$B$500=$A13),--(Scenarios!$J$2:$J$500="Pass")))</f>
        <v/>
      </c>
      <c r="E13" s="17" t="str">
        <f>IF(OR($A13="",$H13="Duplicate"),"",IF(C13=0,"n/a",D13/C13))</f>
        <v/>
      </c>
      <c r="F13" s="16" t="str">
        <f>IF(OR($A13="",$H13="Duplicate"),"",SUMPRODUCT(--(Scenarios!$B$2:$B$500=$A13),--(Scenarios!$J$2:$J$500="Blocked")))</f>
        <v/>
      </c>
      <c r="G13" s="16" t="str">
        <f>IF(OR($A13="",$H13="Duplicate"),"",IF(SUMPRODUCT(--(Scenarios!$B$2:$B$500=$A13),--(Scenarios!$K$2:$K$500="Check ID"))&gt;0,"Check data",SUMPRODUCT(--(Scenarios!$B$2:$B$500=$A13),Scenarios!$K$2:$K$500)))</f>
        <v/>
      </c>
      <c r="H13" s="15" t="str">
        <f>IF($A13="","",IF(SUMPRODUCT(--($A$2:$A13=$A13))&gt;1,"Duplicate","OK"))</f>
        <v/>
      </c>
    </row>
    <row r="14" ht="26" customHeight="1" spans="1:8" x14ac:dyDescent="0.25">
      <c r="A14" s="13"/>
      <c r="B14" s="16" t="str">
        <f>IF(OR($A14="",$H14="Duplicate"),"",SUMPRODUCT(--(Scenarios!$B$2:$B$500=$A14),--(Scenarios!$A$2:$A$500&lt;&gt;"")))</f>
        <v/>
      </c>
      <c r="C14" s="16" t="str">
        <f>IF(OR($A14="",$H14="Duplicate"),"",B14-SUMPRODUCT(--(Scenarios!$B$2:$B$500=$A14),--(Scenarios!$J$2:$J$500="Not run")))</f>
        <v/>
      </c>
      <c r="D14" s="16" t="str">
        <f>IF(OR($A14="",$H14="Duplicate"),"",SUMPRODUCT(--(Scenarios!$B$2:$B$500=$A14),--(Scenarios!$J$2:$J$500="Pass")))</f>
        <v/>
      </c>
      <c r="E14" s="17" t="str">
        <f>IF(OR($A14="",$H14="Duplicate"),"",IF(C14=0,"n/a",D14/C14))</f>
        <v/>
      </c>
      <c r="F14" s="16" t="str">
        <f>IF(OR($A14="",$H14="Duplicate"),"",SUMPRODUCT(--(Scenarios!$B$2:$B$500=$A14),--(Scenarios!$J$2:$J$500="Blocked")))</f>
        <v/>
      </c>
      <c r="G14" s="16" t="str">
        <f>IF(OR($A14="",$H14="Duplicate"),"",IF(SUMPRODUCT(--(Scenarios!$B$2:$B$500=$A14),--(Scenarios!$K$2:$K$500="Check ID"))&gt;0,"Check data",SUMPRODUCT(--(Scenarios!$B$2:$B$500=$A14),Scenarios!$K$2:$K$500)))</f>
        <v/>
      </c>
      <c r="H14" s="15" t="str">
        <f>IF($A14="","",IF(SUMPRODUCT(--($A$2:$A14=$A14))&gt;1,"Duplicate","OK"))</f>
        <v/>
      </c>
    </row>
    <row r="15" ht="26" customHeight="1" spans="1:8" x14ac:dyDescent="0.25">
      <c r="A15" s="13"/>
      <c r="B15" s="16" t="str">
        <f>IF(OR($A15="",$H15="Duplicate"),"",SUMPRODUCT(--(Scenarios!$B$2:$B$500=$A15),--(Scenarios!$A$2:$A$500&lt;&gt;"")))</f>
        <v/>
      </c>
      <c r="C15" s="16" t="str">
        <f>IF(OR($A15="",$H15="Duplicate"),"",B15-SUMPRODUCT(--(Scenarios!$B$2:$B$500=$A15),--(Scenarios!$J$2:$J$500="Not run")))</f>
        <v/>
      </c>
      <c r="D15" s="16" t="str">
        <f>IF(OR($A15="",$H15="Duplicate"),"",SUMPRODUCT(--(Scenarios!$B$2:$B$500=$A15),--(Scenarios!$J$2:$J$500="Pass")))</f>
        <v/>
      </c>
      <c r="E15" s="17" t="str">
        <f>IF(OR($A15="",$H15="Duplicate"),"",IF(C15=0,"n/a",D15/C15))</f>
        <v/>
      </c>
      <c r="F15" s="16" t="str">
        <f>IF(OR($A15="",$H15="Duplicate"),"",SUMPRODUCT(--(Scenarios!$B$2:$B$500=$A15),--(Scenarios!$J$2:$J$500="Blocked")))</f>
        <v/>
      </c>
      <c r="G15" s="16" t="str">
        <f>IF(OR($A15="",$H15="Duplicate"),"",IF(SUMPRODUCT(--(Scenarios!$B$2:$B$500=$A15),--(Scenarios!$K$2:$K$500="Check ID"))&gt;0,"Check data",SUMPRODUCT(--(Scenarios!$B$2:$B$500=$A15),Scenarios!$K$2:$K$500)))</f>
        <v/>
      </c>
      <c r="H15" s="15" t="str">
        <f>IF($A15="","",IF(SUMPRODUCT(--($A$2:$A15=$A15))&gt;1,"Duplicate","OK"))</f>
        <v/>
      </c>
    </row>
    <row r="16" ht="26" customHeight="1" spans="1:8" x14ac:dyDescent="0.25">
      <c r="A16" s="13"/>
      <c r="B16" s="16" t="str">
        <f>IF(OR($A16="",$H16="Duplicate"),"",SUMPRODUCT(--(Scenarios!$B$2:$B$500=$A16),--(Scenarios!$A$2:$A$500&lt;&gt;"")))</f>
        <v/>
      </c>
      <c r="C16" s="16" t="str">
        <f>IF(OR($A16="",$H16="Duplicate"),"",B16-SUMPRODUCT(--(Scenarios!$B$2:$B$500=$A16),--(Scenarios!$J$2:$J$500="Not run")))</f>
        <v/>
      </c>
      <c r="D16" s="16" t="str">
        <f>IF(OR($A16="",$H16="Duplicate"),"",SUMPRODUCT(--(Scenarios!$B$2:$B$500=$A16),--(Scenarios!$J$2:$J$500="Pass")))</f>
        <v/>
      </c>
      <c r="E16" s="17" t="str">
        <f>IF(OR($A16="",$H16="Duplicate"),"",IF(C16=0,"n/a",D16/C16))</f>
        <v/>
      </c>
      <c r="F16" s="16" t="str">
        <f>IF(OR($A16="",$H16="Duplicate"),"",SUMPRODUCT(--(Scenarios!$B$2:$B$500=$A16),--(Scenarios!$J$2:$J$500="Blocked")))</f>
        <v/>
      </c>
      <c r="G16" s="16" t="str">
        <f>IF(OR($A16="",$H16="Duplicate"),"",IF(SUMPRODUCT(--(Scenarios!$B$2:$B$500=$A16),--(Scenarios!$K$2:$K$500="Check ID"))&gt;0,"Check data",SUMPRODUCT(--(Scenarios!$B$2:$B$500=$A16),Scenarios!$K$2:$K$500)))</f>
        <v/>
      </c>
      <c r="H16" s="15" t="str">
        <f>IF($A16="","",IF(SUMPRODUCT(--($A$2:$A16=$A16))&gt;1,"Duplicate","OK"))</f>
        <v/>
      </c>
    </row>
    <row r="17" ht="26" customHeight="1" spans="1:8" x14ac:dyDescent="0.25">
      <c r="A17" s="13"/>
      <c r="B17" s="16" t="str">
        <f>IF(OR($A17="",$H17="Duplicate"),"",SUMPRODUCT(--(Scenarios!$B$2:$B$500=$A17),--(Scenarios!$A$2:$A$500&lt;&gt;"")))</f>
        <v/>
      </c>
      <c r="C17" s="16" t="str">
        <f>IF(OR($A17="",$H17="Duplicate"),"",B17-SUMPRODUCT(--(Scenarios!$B$2:$B$500=$A17),--(Scenarios!$J$2:$J$500="Not run")))</f>
        <v/>
      </c>
      <c r="D17" s="16" t="str">
        <f>IF(OR($A17="",$H17="Duplicate"),"",SUMPRODUCT(--(Scenarios!$B$2:$B$500=$A17),--(Scenarios!$J$2:$J$500="Pass")))</f>
        <v/>
      </c>
      <c r="E17" s="17" t="str">
        <f>IF(OR($A17="",$H17="Duplicate"),"",IF(C17=0,"n/a",D17/C17))</f>
        <v/>
      </c>
      <c r="F17" s="16" t="str">
        <f>IF(OR($A17="",$H17="Duplicate"),"",SUMPRODUCT(--(Scenarios!$B$2:$B$500=$A17),--(Scenarios!$J$2:$J$500="Blocked")))</f>
        <v/>
      </c>
      <c r="G17" s="16" t="str">
        <f>IF(OR($A17="",$H17="Duplicate"),"",IF(SUMPRODUCT(--(Scenarios!$B$2:$B$500=$A17),--(Scenarios!$K$2:$K$500="Check ID"))&gt;0,"Check data",SUMPRODUCT(--(Scenarios!$B$2:$B$500=$A17),Scenarios!$K$2:$K$500)))</f>
        <v/>
      </c>
      <c r="H17" s="15" t="str">
        <f>IF($A17="","",IF(SUMPRODUCT(--($A$2:$A17=$A17))&gt;1,"Duplicate","OK"))</f>
        <v/>
      </c>
    </row>
    <row r="18" ht="26" customHeight="1" spans="1:8" x14ac:dyDescent="0.25">
      <c r="A18" s="13"/>
      <c r="B18" s="16" t="str">
        <f>IF(OR($A18="",$H18="Duplicate"),"",SUMPRODUCT(--(Scenarios!$B$2:$B$500=$A18),--(Scenarios!$A$2:$A$500&lt;&gt;"")))</f>
        <v/>
      </c>
      <c r="C18" s="16" t="str">
        <f>IF(OR($A18="",$H18="Duplicate"),"",B18-SUMPRODUCT(--(Scenarios!$B$2:$B$500=$A18),--(Scenarios!$J$2:$J$500="Not run")))</f>
        <v/>
      </c>
      <c r="D18" s="16" t="str">
        <f>IF(OR($A18="",$H18="Duplicate"),"",SUMPRODUCT(--(Scenarios!$B$2:$B$500=$A18),--(Scenarios!$J$2:$J$500="Pass")))</f>
        <v/>
      </c>
      <c r="E18" s="17" t="str">
        <f>IF(OR($A18="",$H18="Duplicate"),"",IF(C18=0,"n/a",D18/C18))</f>
        <v/>
      </c>
      <c r="F18" s="16" t="str">
        <f>IF(OR($A18="",$H18="Duplicate"),"",SUMPRODUCT(--(Scenarios!$B$2:$B$500=$A18),--(Scenarios!$J$2:$J$500="Blocked")))</f>
        <v/>
      </c>
      <c r="G18" s="16" t="str">
        <f>IF(OR($A18="",$H18="Duplicate"),"",IF(SUMPRODUCT(--(Scenarios!$B$2:$B$500=$A18),--(Scenarios!$K$2:$K$500="Check ID"))&gt;0,"Check data",SUMPRODUCT(--(Scenarios!$B$2:$B$500=$A18),Scenarios!$K$2:$K$500)))</f>
        <v/>
      </c>
      <c r="H18" s="15" t="str">
        <f>IF($A18="","",IF(SUMPRODUCT(--($A$2:$A18=$A18))&gt;1,"Duplicate","OK"))</f>
        <v/>
      </c>
    </row>
    <row r="19" ht="26" customHeight="1" spans="1:8" x14ac:dyDescent="0.25">
      <c r="A19" s="13"/>
      <c r="B19" s="16" t="str">
        <f>IF(OR($A19="",$H19="Duplicate"),"",SUMPRODUCT(--(Scenarios!$B$2:$B$500=$A19),--(Scenarios!$A$2:$A$500&lt;&gt;"")))</f>
        <v/>
      </c>
      <c r="C19" s="16" t="str">
        <f>IF(OR($A19="",$H19="Duplicate"),"",B19-SUMPRODUCT(--(Scenarios!$B$2:$B$500=$A19),--(Scenarios!$J$2:$J$500="Not run")))</f>
        <v/>
      </c>
      <c r="D19" s="16" t="str">
        <f>IF(OR($A19="",$H19="Duplicate"),"",SUMPRODUCT(--(Scenarios!$B$2:$B$500=$A19),--(Scenarios!$J$2:$J$500="Pass")))</f>
        <v/>
      </c>
      <c r="E19" s="17" t="str">
        <f>IF(OR($A19="",$H19="Duplicate"),"",IF(C19=0,"n/a",D19/C19))</f>
        <v/>
      </c>
      <c r="F19" s="16" t="str">
        <f>IF(OR($A19="",$H19="Duplicate"),"",SUMPRODUCT(--(Scenarios!$B$2:$B$500=$A19),--(Scenarios!$J$2:$J$500="Blocked")))</f>
        <v/>
      </c>
      <c r="G19" s="16" t="str">
        <f>IF(OR($A19="",$H19="Duplicate"),"",IF(SUMPRODUCT(--(Scenarios!$B$2:$B$500=$A19),--(Scenarios!$K$2:$K$500="Check ID"))&gt;0,"Check data",SUMPRODUCT(--(Scenarios!$B$2:$B$500=$A19),Scenarios!$K$2:$K$500)))</f>
        <v/>
      </c>
      <c r="H19" s="15" t="str">
        <f>IF($A19="","",IF(SUMPRODUCT(--($A$2:$A19=$A19))&gt;1,"Duplicate","OK"))</f>
        <v/>
      </c>
    </row>
    <row r="20" ht="26" customHeight="1" spans="1:8" x14ac:dyDescent="0.25">
      <c r="A20" s="13"/>
      <c r="B20" s="16" t="str">
        <f>IF(OR($A20="",$H20="Duplicate"),"",SUMPRODUCT(--(Scenarios!$B$2:$B$500=$A20),--(Scenarios!$A$2:$A$500&lt;&gt;"")))</f>
        <v/>
      </c>
      <c r="C20" s="16" t="str">
        <f>IF(OR($A20="",$H20="Duplicate"),"",B20-SUMPRODUCT(--(Scenarios!$B$2:$B$500=$A20),--(Scenarios!$J$2:$J$500="Not run")))</f>
        <v/>
      </c>
      <c r="D20" s="16" t="str">
        <f>IF(OR($A20="",$H20="Duplicate"),"",SUMPRODUCT(--(Scenarios!$B$2:$B$500=$A20),--(Scenarios!$J$2:$J$500="Pass")))</f>
        <v/>
      </c>
      <c r="E20" s="17" t="str">
        <f>IF(OR($A20="",$H20="Duplicate"),"",IF(C20=0,"n/a",D20/C20))</f>
        <v/>
      </c>
      <c r="F20" s="16" t="str">
        <f>IF(OR($A20="",$H20="Duplicate"),"",SUMPRODUCT(--(Scenarios!$B$2:$B$500=$A20),--(Scenarios!$J$2:$J$500="Blocked")))</f>
        <v/>
      </c>
      <c r="G20" s="16" t="str">
        <f>IF(OR($A20="",$H20="Duplicate"),"",IF(SUMPRODUCT(--(Scenarios!$B$2:$B$500=$A20),--(Scenarios!$K$2:$K$500="Check ID"))&gt;0,"Check data",SUMPRODUCT(--(Scenarios!$B$2:$B$500=$A20),Scenarios!$K$2:$K$500)))</f>
        <v/>
      </c>
      <c r="H20" s="15" t="str">
        <f>IF($A20="","",IF(SUMPRODUCT(--($A$2:$A20=$A20))&gt;1,"Duplicate","OK"))</f>
        <v/>
      </c>
    </row>
    <row r="21" ht="26" customHeight="1" spans="1:8" x14ac:dyDescent="0.25">
      <c r="A21" s="13"/>
      <c r="B21" s="16" t="str">
        <f>IF(OR($A21="",$H21="Duplicate"),"",SUMPRODUCT(--(Scenarios!$B$2:$B$500=$A21),--(Scenarios!$A$2:$A$500&lt;&gt;"")))</f>
        <v/>
      </c>
      <c r="C21" s="16" t="str">
        <f>IF(OR($A21="",$H21="Duplicate"),"",B21-SUMPRODUCT(--(Scenarios!$B$2:$B$500=$A21),--(Scenarios!$J$2:$J$500="Not run")))</f>
        <v/>
      </c>
      <c r="D21" s="16" t="str">
        <f>IF(OR($A21="",$H21="Duplicate"),"",SUMPRODUCT(--(Scenarios!$B$2:$B$500=$A21),--(Scenarios!$J$2:$J$500="Pass")))</f>
        <v/>
      </c>
      <c r="E21" s="17" t="str">
        <f>IF(OR($A21="",$H21="Duplicate"),"",IF(C21=0,"n/a",D21/C21))</f>
        <v/>
      </c>
      <c r="F21" s="16" t="str">
        <f>IF(OR($A21="",$H21="Duplicate"),"",SUMPRODUCT(--(Scenarios!$B$2:$B$500=$A21),--(Scenarios!$J$2:$J$500="Blocked")))</f>
        <v/>
      </c>
      <c r="G21" s="16" t="str">
        <f>IF(OR($A21="",$H21="Duplicate"),"",IF(SUMPRODUCT(--(Scenarios!$B$2:$B$500=$A21),--(Scenarios!$K$2:$K$500="Check ID"))&gt;0,"Check data",SUMPRODUCT(--(Scenarios!$B$2:$B$500=$A21),Scenarios!$K$2:$K$500)))</f>
        <v/>
      </c>
      <c r="H21" s="15" t="str">
        <f>IF($A21="","",IF(SUMPRODUCT(--($A$2:$A21=$A21))&gt;1,"Duplicate","OK"))</f>
        <v/>
      </c>
    </row>
  </sheetData>
  <conditionalFormatting sqref="H2:H21">
    <cfRule type="expression" dxfId="11" priority="55">
      <formula>$H2="Duplicate"</formula>
    </cfRule>
  </conditionalFormatting>
  <dataValidations count="20">
    <dataValidation type="custom" allowBlank="1" showErrorMessage="1" errorTitle="Duplicate process" error="List each process once." sqref="A10">
      <formula1>SUMPRODUCT(--($A$2:$A$21=A10))=1</formula1>
    </dataValidation>
    <dataValidation type="custom" allowBlank="1" showErrorMessage="1" errorTitle="Duplicate process" error="List each process once." sqref="A11">
      <formula1>SUMPRODUCT(--($A$2:$A$21=A11))=1</formula1>
    </dataValidation>
    <dataValidation type="custom" allowBlank="1" showErrorMessage="1" errorTitle="Duplicate process" error="List each process once." sqref="A12">
      <formula1>SUMPRODUCT(--($A$2:$A$21=A12))=1</formula1>
    </dataValidation>
    <dataValidation type="custom" allowBlank="1" showErrorMessage="1" errorTitle="Duplicate process" error="List each process once." sqref="A13">
      <formula1>SUMPRODUCT(--($A$2:$A$21=A13))=1</formula1>
    </dataValidation>
    <dataValidation type="custom" allowBlank="1" showErrorMessage="1" errorTitle="Duplicate process" error="List each process once." sqref="A14">
      <formula1>SUMPRODUCT(--($A$2:$A$21=A14))=1</formula1>
    </dataValidation>
    <dataValidation type="custom" allowBlank="1" showErrorMessage="1" errorTitle="Duplicate process" error="List each process once." sqref="A15">
      <formula1>SUMPRODUCT(--($A$2:$A$21=A15))=1</formula1>
    </dataValidation>
    <dataValidation type="custom" allowBlank="1" showErrorMessage="1" errorTitle="Duplicate process" error="List each process once." sqref="A16">
      <formula1>SUMPRODUCT(--($A$2:$A$21=A16))=1</formula1>
    </dataValidation>
    <dataValidation type="custom" allowBlank="1" showErrorMessage="1" errorTitle="Duplicate process" error="List each process once." sqref="A17">
      <formula1>SUMPRODUCT(--($A$2:$A$21=A17))=1</formula1>
    </dataValidation>
    <dataValidation type="custom" allowBlank="1" showErrorMessage="1" errorTitle="Duplicate process" error="List each process once." sqref="A18">
      <formula1>SUMPRODUCT(--($A$2:$A$21=A18))=1</formula1>
    </dataValidation>
    <dataValidation type="custom" allowBlank="1" showErrorMessage="1" errorTitle="Duplicate process" error="List each process once." sqref="A19">
      <formula1>SUMPRODUCT(--($A$2:$A$21=A19))=1</formula1>
    </dataValidation>
    <dataValidation type="custom" allowBlank="1" showErrorMessage="1" errorTitle="Duplicate process" error="List each process once." sqref="A2">
      <formula1>SUMPRODUCT(--($A$2:$A$21=A2))=1</formula1>
    </dataValidation>
    <dataValidation type="custom" allowBlank="1" showErrorMessage="1" errorTitle="Duplicate process" error="List each process once." sqref="A20">
      <formula1>SUMPRODUCT(--($A$2:$A$21=A20))=1</formula1>
    </dataValidation>
    <dataValidation type="custom" allowBlank="1" showErrorMessage="1" errorTitle="Duplicate process" error="List each process once." sqref="A21">
      <formula1>SUMPRODUCT(--($A$2:$A$21=A21))=1</formula1>
    </dataValidation>
    <dataValidation type="custom" allowBlank="1" showErrorMessage="1" errorTitle="Duplicate process" error="List each process once." sqref="A3">
      <formula1>SUMPRODUCT(--($A$2:$A$21=A3))=1</formula1>
    </dataValidation>
    <dataValidation type="custom" allowBlank="1" showErrorMessage="1" errorTitle="Duplicate process" error="List each process once." sqref="A4">
      <formula1>SUMPRODUCT(--($A$2:$A$21=A4))=1</formula1>
    </dataValidation>
    <dataValidation type="custom" allowBlank="1" showErrorMessage="1" errorTitle="Duplicate process" error="List each process once." sqref="A5">
      <formula1>SUMPRODUCT(--($A$2:$A$21=A5))=1</formula1>
    </dataValidation>
    <dataValidation type="custom" allowBlank="1" showErrorMessage="1" errorTitle="Duplicate process" error="List each process once." sqref="A6">
      <formula1>SUMPRODUCT(--($A$2:$A$21=A6))=1</formula1>
    </dataValidation>
    <dataValidation type="custom" allowBlank="1" showErrorMessage="1" errorTitle="Duplicate process" error="List each process once." sqref="A7">
      <formula1>SUMPRODUCT(--($A$2:$A$21=A7))=1</formula1>
    </dataValidation>
    <dataValidation type="custom" allowBlank="1" showErrorMessage="1" errorTitle="Duplicate process" error="List each process once." sqref="A8">
      <formula1>SUMPRODUCT(--($A$2:$A$21=A8))=1</formula1>
    </dataValidation>
    <dataValidation type="custom" allowBlank="1" showErrorMessage="1" errorTitle="Duplicate process" error="List each process once." sqref="A9">
      <formula1>SUMPRODUCT(--($A$2:$A$21=A9))=1</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owGridLines="0"/>
  </sheetViews>
  <sheetFormatPr defaultRowHeight="15" outlineLevelRow="0" outlineLevelCol="0" x14ac:dyDescent="55"/>
  <cols>
    <col min="1" max="1" width="30" customWidth="1"/>
    <col min="2" max="2" width="16" customWidth="1"/>
    <col min="3" max="3" width="84" customWidth="1"/>
  </cols>
  <sheetData>
    <row r="1" spans="1:3" x14ac:dyDescent="0.25">
      <c r="A1" s="18" t="s">
        <v>0</v>
      </c>
      <c r="B1" s="18"/>
      <c r="C1" s="18"/>
    </row>
    <row r="3" ht="26" customHeight="1" spans="1:3" x14ac:dyDescent="0.25">
      <c r="A3" s="19" t="s">
        <v>109</v>
      </c>
      <c r="B3" s="20">
        <v>46535</v>
      </c>
      <c r="C3" s="21" t="s">
        <v>110</v>
      </c>
    </row>
    <row r="4" ht="26" customHeight="1" spans="1:3" x14ac:dyDescent="0.25">
      <c r="A4" s="19" t="s">
        <v>111</v>
      </c>
      <c r="B4" s="22">
        <v>0.95</v>
      </c>
      <c r="C4" s="21" t="s">
        <v>112</v>
      </c>
    </row>
    <row r="5" ht="22" customHeight="1" spans="1:3" x14ac:dyDescent="0.25">
      <c r="A5" s="23" t="s">
        <v>113</v>
      </c>
      <c r="B5" s="24">
        <f>COUNTA(Scenarios!A2:A500)</f>
        <v>12</v>
      </c>
      <c r="C5" s="25" t="s">
        <v>114</v>
      </c>
    </row>
    <row r="6" ht="22" customHeight="1" spans="1:3" x14ac:dyDescent="0.25">
      <c r="A6" s="23" t="s">
        <v>105</v>
      </c>
      <c r="B6" s="24">
        <f>B5-COUNTIF(Scenarios!J2:J500,"Not run")</f>
        <v>9</v>
      </c>
      <c r="C6" s="25" t="s">
        <v>115</v>
      </c>
    </row>
    <row r="7" ht="22" customHeight="1" spans="1:3" x14ac:dyDescent="0.25">
      <c r="A7" s="23" t="s">
        <v>106</v>
      </c>
      <c r="B7" s="24">
        <f>COUNTIF(Scenarios!J2:J500,"Pass")</f>
        <v>6</v>
      </c>
      <c r="C7" s="25" t="s">
        <v>116</v>
      </c>
    </row>
    <row r="8" ht="22" customHeight="1" spans="1:3" x14ac:dyDescent="0.25">
      <c r="A8" s="23" t="s">
        <v>107</v>
      </c>
      <c r="B8" s="26">
        <f>IF(B6=0,"n/a",B7/B6)</f>
        <v>0.666666666666667</v>
      </c>
      <c r="C8" s="25" t="s">
        <v>117</v>
      </c>
    </row>
    <row r="9" ht="22" customHeight="1" spans="1:3" x14ac:dyDescent="0.25">
      <c r="A9" s="23" t="s">
        <v>68</v>
      </c>
      <c r="B9" s="24">
        <f>COUNTIF(Scenarios!J2:J500,"Blocked")</f>
        <v>1</v>
      </c>
      <c r="C9" s="25" t="s">
        <v>118</v>
      </c>
    </row>
    <row r="10" ht="22" customHeight="1" spans="1:3" x14ac:dyDescent="0.25">
      <c r="A10" s="23" t="s">
        <v>119</v>
      </c>
      <c r="B10" s="24">
        <f>COUNTIFS(Defects!C2:C500,1,Defects!E2:E500,"&lt;&gt;Closed")</f>
        <v>1</v>
      </c>
      <c r="C10" s="25" t="s">
        <v>120</v>
      </c>
    </row>
    <row r="11" ht="22" customHeight="1" spans="1:3" x14ac:dyDescent="0.25">
      <c r="A11" s="23" t="s">
        <v>121</v>
      </c>
      <c r="B11" s="24">
        <f>IF(NOT(ISNUMBER(B3)),"Check date",IF(B3&lt;&gt;INT(B3),"Check date",COUNTIFS(Scenarios!E2:E500,"&lt;="&amp;B3,Scenarios!J2:J500,"Not run")))</f>
        <v>1</v>
      </c>
      <c r="C11" s="25" t="s">
        <v>122</v>
      </c>
    </row>
    <row r="12" ht="22" customHeight="1" spans="1:3" x14ac:dyDescent="0.25">
      <c r="A12" s="23" t="s">
        <v>123</v>
      </c>
      <c r="B12" s="27" t="str">
        <f>IF(AND(ISNUMBER(B8),B20="OK",B9=0,B10=0,B11=0,COUNTIFS(Scenarios!A2:A500,"&lt;&gt;",Scenarios!F2:F500,"Critical")=COUNTIFS(Scenarios!F2:F500,"Critical",Scenarios!J2:J500,"Pass")),IF(B8&gt;=B4,"Yes","No"),"No")</f>
        <v>No</v>
      </c>
      <c r="C12" s="25" t="s">
        <v>124</v>
      </c>
    </row>
    <row r="13" ht="22" customHeight="1" spans="1:3" x14ac:dyDescent="0.25">
      <c r="A13" s="23" t="str">
        <f>IF(Processes!$A$2="","Process in row 2",Processes!$A$2&amp;" pass rate")</f>
        <v>Sales pass rate</v>
      </c>
      <c r="B13" s="28">
        <f>IF(Processes!$A$2="","n/a",Processes!$E$2)</f>
        <v>0.666666666666667</v>
      </c>
      <c r="C13" s="25" t="s">
        <v>125</v>
      </c>
    </row>
    <row r="14" ht="22" customHeight="1" spans="1:3" x14ac:dyDescent="0.25">
      <c r="A14" s="23" t="s">
        <v>126</v>
      </c>
      <c r="B14" s="24">
        <f>COUNTIF(Scenarios!L2:L500,"Check date")</f>
        <v>0</v>
      </c>
      <c r="C14" s="25" t="s">
        <v>127</v>
      </c>
    </row>
    <row r="15" ht="22" customHeight="1" spans="1:3" x14ac:dyDescent="0.25">
      <c r="A15" s="23" t="s">
        <v>128</v>
      </c>
      <c r="B15" s="24">
        <f>COUNTIF(Scenarios!L2:L500,"Check process")</f>
        <v>0</v>
      </c>
      <c r="C15" s="25" t="s">
        <v>129</v>
      </c>
    </row>
    <row r="16" ht="22" customHeight="1" spans="1:3" x14ac:dyDescent="0.25">
      <c r="A16" s="23" t="s">
        <v>130</v>
      </c>
      <c r="B16" s="24">
        <f>COUNTIF(Defects!F2:F500,"Check ID")+COUNTIF(Defects!F2:F500,"Duplicate ID")+COUNTIF(Defects!F2:F500,"Check inputs")</f>
        <v>0</v>
      </c>
      <c r="C16" s="25" t="s">
        <v>131</v>
      </c>
    </row>
    <row r="17" ht="22" customHeight="1" spans="1:3" x14ac:dyDescent="0.25">
      <c r="A17" s="23" t="s">
        <v>132</v>
      </c>
      <c r="B17" s="24">
        <f>COUNTIF(Scenarios!L2:L500,"Check ID")+COUNTIF(Scenarios!L2:L500,"Duplicate ID")</f>
        <v>0</v>
      </c>
      <c r="C17" s="25" t="s">
        <v>133</v>
      </c>
    </row>
    <row r="18" ht="22" customHeight="1" spans="1:3" x14ac:dyDescent="0.25">
      <c r="A18" s="23" t="s">
        <v>134</v>
      </c>
      <c r="B18" s="24">
        <f>COUNTIF(Processes!H2:H21,"Duplicate")</f>
        <v>0</v>
      </c>
      <c r="C18" s="25" t="s">
        <v>135</v>
      </c>
    </row>
    <row r="19" ht="22" customHeight="1" spans="1:3" x14ac:dyDescent="0.25">
      <c r="A19" s="23" t="s">
        <v>136</v>
      </c>
      <c r="B19" s="24">
        <f>COUNTIF(Scenarios!L2:L500,"Check inputs")+IF(ISNUMBER(B4),0,1)+IF(B11="Check date",1,0)</f>
        <v>0</v>
      </c>
      <c r="C19" s="25" t="s">
        <v>137</v>
      </c>
    </row>
    <row r="20" ht="22" customHeight="1" spans="1:3" x14ac:dyDescent="0.25">
      <c r="A20" s="23" t="s">
        <v>138</v>
      </c>
      <c r="B20" s="27" t="str">
        <f>IF(SUM(B14:B19)&gt;0,"Check data","OK")</f>
        <v>OK</v>
      </c>
      <c r="C20" s="25" t="s">
        <v>139</v>
      </c>
    </row>
    <row r="22" ht="30" customHeight="1" spans="1:3" x14ac:dyDescent="0.25">
      <c r="A22" s="29" t="s">
        <v>30</v>
      </c>
      <c r="B22" s="29"/>
      <c r="C22" s="29"/>
    </row>
  </sheetData>
  <mergeCells count="2">
    <mergeCell ref="A1:C1"/>
    <mergeCell ref="A22:C22"/>
  </mergeCells>
  <conditionalFormatting sqref="B12">
    <cfRule type="expression" dxfId="12" priority="6">
      <formula>$B$12="Yes"</formula>
    </cfRule>
    <cfRule type="expression" dxfId="13" priority="7">
      <formula>$B$12="No"</formula>
    </cfRule>
  </conditionalFormatting>
  <conditionalFormatting sqref="B11">
    <cfRule type="expression" dxfId="14" priority="8">
      <formula>$B$11="Check date"</formula>
    </cfRule>
  </conditionalFormatting>
  <conditionalFormatting sqref="B9">
    <cfRule type="expression" dxfId="15" priority="9">
      <formula>B9&gt;0</formula>
    </cfRule>
  </conditionalFormatting>
  <conditionalFormatting sqref="B10">
    <cfRule type="expression" dxfId="16" priority="10">
      <formula>B10&gt;0</formula>
    </cfRule>
  </conditionalFormatting>
  <conditionalFormatting sqref="B14">
    <cfRule type="expression" dxfId="17" priority="11">
      <formula>B14&gt;0</formula>
    </cfRule>
  </conditionalFormatting>
  <conditionalFormatting sqref="B15">
    <cfRule type="expression" dxfId="18" priority="12">
      <formula>B15&gt;0</formula>
    </cfRule>
  </conditionalFormatting>
  <conditionalFormatting sqref="B16">
    <cfRule type="expression" dxfId="19" priority="13">
      <formula>B16&gt;0</formula>
    </cfRule>
  </conditionalFormatting>
  <conditionalFormatting sqref="B17">
    <cfRule type="expression" dxfId="20" priority="14">
      <formula>B17&gt;0</formula>
    </cfRule>
  </conditionalFormatting>
  <conditionalFormatting sqref="B18">
    <cfRule type="expression" dxfId="21" priority="15">
      <formula>B18&gt;0</formula>
    </cfRule>
  </conditionalFormatting>
  <conditionalFormatting sqref="B19">
    <cfRule type="expression" dxfId="22" priority="16">
      <formula>B19&gt;0</formula>
    </cfRule>
  </conditionalFormatting>
  <conditionalFormatting sqref="B20">
    <cfRule type="expression" dxfId="23" priority="60">
      <formula>$B$20="Check data"</formula>
    </cfRule>
    <cfRule type="expression" dxfId="24" priority="61">
      <formula>$B$20="OK"</formula>
    </cfRule>
  </conditionalFormatting>
  <dataValidations count="1">
    <dataValidation type="decimal" allowBlank="1" showErrorMessage="1" errorTitle="Invalid threshold" error="Enter a number between 0 and 1" sqref="B4">
      <formula1>0</formula1>
      <formula2>1</formula2>
    </dataValidation>
  </dataValidations>
  <hyperlinks>
    <hyperlink ref="A2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Scenarios</vt:lpstr>
      <vt:lpstr>Defects</vt:lpstr>
      <vt:lpstr>Processes</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Dynamics 365 Group</dc:creator>
  <dc:title/>
  <dc:subject/>
  <dc:description/>
  <cp:keywords/>
  <cp:category/>
  <cp:lastModifiedBy>Dynamics 365 Group</cp:lastModifiedBy>
  <dcterms:created xsi:type="dcterms:W3CDTF">2026-11-02T23:27:35Z</dcterms:created>
  <dcterms:modified xsi:type="dcterms:W3CDTF">2026-11-02T23:27:35Z</dcterms:modified>
</cp:coreProperties>
</file>