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Lists" state="visible" r:id="rId5"/>
    <sheet sheetId="3" name="Requirements" state="visible" r:id="rId6"/>
    <sheet sheetId="4" name="Summary" state="visible" r:id="rId7"/>
    <sheet sheetId="5" name="Dashboard" state="visible" r:id="rId8"/>
  </sheets>
  <calcPr calcId="171027" fullCalcOnLoad="1"/>
</workbook>
</file>

<file path=xl/sharedStrings.xml><?xml version="1.0" encoding="utf-8"?>
<sst xmlns="http://schemas.openxmlformats.org/spreadsheetml/2006/main" count="165" uniqueCount="114">
  <si>
    <t>Fit-Gap Analysis Template</t>
  </si>
  <si>
    <t>Purpose</t>
  </si>
  <si>
    <t>Score each requirement as Standard, Configure, Extend or Gap against Dynamics 365. The sample describes a fictional project and is not a Dynamics 365 capability matrix.</t>
  </si>
  <si>
    <t>Clean-room disclosure</t>
  </si>
  <si>
    <t>Clean-room disclosure: every formula, layout, instruction, and sample figure in this workbook was authored from scratch for Dynamics 365 Group. No vendor workbook, template, branding, or dataset was used. All figures are synthetic.</t>
  </si>
  <si>
    <t>What’s in this workbook</t>
  </si>
  <si>
    <t>Lists</t>
  </si>
  <si>
    <t>What each fit category and priority means.</t>
  </si>
  <si>
    <t>Requirements</t>
  </si>
  <si>
    <t>One row per requirement.</t>
  </si>
  <si>
    <t>Summary</t>
  </si>
  <si>
    <t>Counts, fit-to-standard percent, effort and cost by process area.</t>
  </si>
  <si>
    <t>Dashboard</t>
  </si>
  <si>
    <t>Blended day rate and headline numbers.</t>
  </si>
  <si>
    <t>How to use this workbook</t>
  </si>
  <si>
    <t>1. Enable Editing if Excel opens in Protected View.</t>
  </si>
  <si>
    <t>2. List your process areas on Summary, each name once.</t>
  </si>
  <si>
    <t>3. Replace the sample requirements on Requirements. Every row needs a unique Req ID, a listed area, a priority, a fit and effort days. Type 0 for no effort, because a blank is treated as missing.</t>
  </si>
  <si>
    <t>4. Set your own blended day rate on Dashboard. The sample rate is not a quote.</t>
  </si>
  <si>
    <t>5. Fix every Row check that is not OK. Do not quote a number or approve an extension until Data check on Dashboard reads OK.</t>
  </si>
  <si>
    <t>Colour legend</t>
  </si>
  <si>
    <t/>
  </si>
  <si>
    <t>Input — enter or edit your own data here</t>
  </si>
  <si>
    <t>Calculated — formula-driven, please do not overwrite</t>
  </si>
  <si>
    <t>Output — key result for reporting and dashboards</t>
  </si>
  <si>
    <t>Using this workbook in Google Sheets</t>
  </si>
  <si>
    <t>To use this workbook in Google Sheets: choose File &gt; Import &gt; Upload and pick Insert new sheet(s). Formatting can differ, so check the results, dropdowns and colours after import.</t>
  </si>
  <si>
    <t>Limitations</t>
  </si>
  <si>
    <t>Requirements holds up to 499 rows and Summary up to 20 process areas. Effort days run from 0 to 100,000 and the day rate from 0 to 1,000,000; a pasted value outside that range shows Check inputs. Area names and Req IDs are matched exactly, so * and ? are ordinary characters. The sample is fictional and says nothing about what Dynamics 365 can do. Effort days are implementation estimates, not a maintenance figure.</t>
  </si>
  <si>
    <t>Free template from Dynamics 365 Group: more free Dynamics 365 tools and templates →</t>
  </si>
  <si>
    <t>Fit category</t>
  </si>
  <si>
    <t>Meaning</t>
  </si>
  <si>
    <t>Standard</t>
  </si>
  <si>
    <t>Works out of the box with no setup beyond normal parameters.</t>
  </si>
  <si>
    <t>Configure</t>
  </si>
  <si>
    <t>Met through settings and workflows, with no code.</t>
  </si>
  <si>
    <t>Extend</t>
  </si>
  <si>
    <t>Needs an extension, an ISV solution or a Power Platform build.</t>
  </si>
  <si>
    <t>Gap</t>
  </si>
  <si>
    <t>No acceptable answer yet. Change the process or fund a build.</t>
  </si>
  <si>
    <t>Priority</t>
  </si>
  <si>
    <t>Must</t>
  </si>
  <si>
    <t>The project cannot go live without it.</t>
  </si>
  <si>
    <t>Should</t>
  </si>
  <si>
    <t>Important, and a workaround could hold for a while.</t>
  </si>
  <si>
    <t>Could</t>
  </si>
  <si>
    <t>Useful if time and budget allow.</t>
  </si>
  <si>
    <t>Req ID</t>
  </si>
  <si>
    <t>Process area</t>
  </si>
  <si>
    <t>Requirement</t>
  </si>
  <si>
    <t>Fit</t>
  </si>
  <si>
    <t>Effort days</t>
  </si>
  <si>
    <t>Notes</t>
  </si>
  <si>
    <t>Estimated cost</t>
  </si>
  <si>
    <t>Row check</t>
  </si>
  <si>
    <t>R-01</t>
  </si>
  <si>
    <t>Finance</t>
  </si>
  <si>
    <t>Multi-entity general ledger with intercompany</t>
  </si>
  <si>
    <t>R-02</t>
  </si>
  <si>
    <t>Fixed asset depreciation books</t>
  </si>
  <si>
    <t>R-03</t>
  </si>
  <si>
    <t>Custom board reporting pack</t>
  </si>
  <si>
    <t>R-04</t>
  </si>
  <si>
    <t>Procurement</t>
  </si>
  <si>
    <t>Three-way invoice matching</t>
  </si>
  <si>
    <t>R-05</t>
  </si>
  <si>
    <t>Purchase approval by spend limit</t>
  </si>
  <si>
    <t>R-06</t>
  </si>
  <si>
    <t>Feed quote returns into the group's in-house tender archive</t>
  </si>
  <si>
    <t>R-07</t>
  </si>
  <si>
    <t>Sales</t>
  </si>
  <si>
    <t>Customer credit limit holds</t>
  </si>
  <si>
    <t>R-08</t>
  </si>
  <si>
    <t>Rebate accruals by customer group</t>
  </si>
  <si>
    <t>R-09</t>
  </si>
  <si>
    <t>Legacy pricing engine replication</t>
  </si>
  <si>
    <t>R-10</t>
  </si>
  <si>
    <t>Warehouse</t>
  </si>
  <si>
    <t>Barcode receiving</t>
  </si>
  <si>
    <t>R-11</t>
  </si>
  <si>
    <t>Wave picking</t>
  </si>
  <si>
    <t>R-12</t>
  </si>
  <si>
    <t>Custom carrier label integration</t>
  </si>
  <si>
    <t>Fit to standard</t>
  </si>
  <si>
    <t>Area days</t>
  </si>
  <si>
    <t>Area cost</t>
  </si>
  <si>
    <t>Name check</t>
  </si>
  <si>
    <t>Blended day rate (sample)</t>
  </si>
  <si>
    <t>Replace with your partner's rate.</t>
  </si>
  <si>
    <t>Requirements logged</t>
  </si>
  <si>
    <t>Rows with a Req ID. Every count on this sheet uses the same rows.</t>
  </si>
  <si>
    <t>Standard plus Configure over all requirements.</t>
  </si>
  <si>
    <t>Gaps</t>
  </si>
  <si>
    <t>Requirements scored Gap.</t>
  </si>
  <si>
    <t>Must-have gaps</t>
  </si>
  <si>
    <t>Gaps with priority Must; Check inputs if a gap has no priority.</t>
  </si>
  <si>
    <t>Extend + Gap effort days</t>
  </si>
  <si>
    <t>Estimated implementation effort, not a maintenance figure.</t>
  </si>
  <si>
    <t>All effort at the blended day rate; Check inputs if any is missing.</t>
  </si>
  <si>
    <t>Summary row 5, under the name you gave it.</t>
  </si>
  <si>
    <t>Not yet scored</t>
  </si>
  <si>
    <t>Requirements with no fit category.</t>
  </si>
  <si>
    <t>Area not on Summary</t>
  </si>
  <si>
    <t>Requirements the area rollup cannot see.</t>
  </si>
  <si>
    <t>Rows with no Req ID</t>
  </si>
  <si>
    <t>Left out of every total until they have an ID.</t>
  </si>
  <si>
    <t>Duplicate Req IDs</t>
  </si>
  <si>
    <t>Rows sharing an ID.</t>
  </si>
  <si>
    <t>Inputs to check</t>
  </si>
  <si>
    <t>A missing or invalid priority, effort or day rate. A typed 0 is not missing.</t>
  </si>
  <si>
    <t>Duplicate area names</t>
  </si>
  <si>
    <t>Later rows with an area name already listed.</t>
  </si>
  <si>
    <t>Data check</t>
  </si>
  <si>
    <t>Do not quote a number or approve an extension until this reads 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</si>
</sst>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
    <numFmt numFmtId="166" formatCode="0.0%"/>
  </numFmts>
  <fonts count="8" x14ac:knownFonts="1">
    <font>
      <color theme="1"/>
      <family val="2"/>
      <scheme val="minor"/>
      <sz val="11"/>
      <name val="Calibri"/>
    </font>
    <font>
      <b/>
      <sz val="16"/>
    </font>
    <font>
      <b/>
      <sz val="12"/>
    </font>
    <font>
      <i/>
    </font>
    <font>
      <b/>
    </font>
    <font>
      <b/>
      <u/>
      <color rgb="FF1155CC"/>
      <sz val="13"/>
    </font>
    <font>
      <b/>
      <color rgb="FFFFFFFF"/>
    </font>
    <font>
      <b/>
      <u/>
      <color rgb="FF1155CC"/>
      <sz val="12"/>
    </font>
  </fonts>
  <fills count="6">
    <fill>
      <patternFill patternType="none"/>
    </fill>
    <fill>
      <patternFill patternType="gray125"/>
    </fill>
    <fill>
      <patternFill patternType="solid">
        <fgColor rgb="FFDCE6F1"/>
      </patternFill>
    </fill>
    <fill>
      <patternFill patternType="solid">
        <fgColor rgb="FFFFF2CC"/>
      </patternFill>
    </fill>
    <fill>
      <patternFill patternType="solid">
        <fgColor rgb="FFD9EAD3"/>
      </patternFill>
    </fill>
    <fill>
      <patternFill patternType="solid">
        <fgColor rgb="FF44546A"/>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31">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applyAlignment="1">
      <alignment vertical="top" wrapText="1"/>
    </xf>
    <xf numFmtId="0" fontId="0" fillId="0" borderId="0" xfId="0" applyAlignment="1">
      <alignment vertical="center" wrapText="1"/>
    </xf>
    <xf numFmtId="0" fontId="0" fillId="3" borderId="1" xfId="0" applyFill="1" applyBorder="1" applyAlignment="1">
      <alignment vertical="top" wrapText="1"/>
    </xf>
    <xf numFmtId="0" fontId="0" fillId="4" borderId="1" xfId="0" applyFill="1" applyBorder="1" applyAlignment="1">
      <alignment vertical="top" wrapText="1"/>
    </xf>
    <xf numFmtId="0" fontId="5" fillId="4" borderId="0" xfId="0" applyFont="1" applyFill="1" applyAlignment="1">
      <alignment horizontal="center" vertical="center" wrapText="1"/>
    </xf>
    <xf numFmtId="0" fontId="6" fillId="5" borderId="1" xfId="0" applyFont="1" applyFill="1" applyBorder="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horizontal="left" vertical="center"/>
    </xf>
    <xf numFmtId="164" fontId="0" fillId="2" borderId="1" xfId="0" applyNumberFormat="1" applyFill="1" applyBorder="1" applyAlignment="1">
      <alignment horizontal="center" vertical="center"/>
    </xf>
    <xf numFmtId="165" fontId="0" fillId="3" borderId="1" xfId="0" applyNumberFormat="1" applyFill="1" applyBorder="1" applyAlignment="1">
      <alignment horizontal="center" vertical="center"/>
    </xf>
    <xf numFmtId="0" fontId="4" fillId="3" borderId="1" xfId="0" applyFont="1" applyFill="1" applyBorder="1" applyAlignment="1">
      <alignment horizontal="center" vertical="center"/>
    </xf>
    <xf numFmtId="3" fontId="0" fillId="3" borderId="1" xfId="0" applyNumberFormat="1" applyFill="1" applyBorder="1" applyAlignment="1">
      <alignment horizontal="center" vertical="center"/>
    </xf>
    <xf numFmtId="166" fontId="0" fillId="3" borderId="1" xfId="0" applyNumberFormat="1" applyFill="1" applyBorder="1" applyAlignment="1">
      <alignment horizontal="center" vertical="center"/>
    </xf>
    <xf numFmtId="164" fontId="0" fillId="3" borderId="1" xfId="0" applyNumberFormat="1" applyFill="1" applyBorder="1" applyAlignment="1">
      <alignment horizontal="center" vertical="center"/>
    </xf>
    <xf numFmtId="0" fontId="1" fillId="0" borderId="0" xfId="0" applyFont="1"/>
    <xf numFmtId="0" fontId="4" fillId="0" borderId="0" xfId="0" applyFont="1"/>
    <xf numFmtId="165" fontId="4" fillId="2" borderId="1" xfId="0" applyNumberFormat="1" applyFont="1" applyFill="1" applyBorder="1" applyAlignment="1">
      <alignment horizontal="center" vertical="center"/>
    </xf>
    <xf numFmtId="0" fontId="4" fillId="0" borderId="1" xfId="0" applyFont="1" applyBorder="1" applyAlignment="1">
      <alignment vertical="center"/>
    </xf>
    <xf numFmtId="3" fontId="4" fillId="4" borderId="1" xfId="0" applyNumberFormat="1" applyFont="1" applyFill="1" applyBorder="1" applyAlignment="1">
      <alignment horizontal="center" vertical="center"/>
    </xf>
    <xf numFmtId="0" fontId="0" fillId="0" borderId="1" xfId="0" applyBorder="1" applyAlignment="1">
      <alignment vertical="center"/>
    </xf>
    <xf numFmtId="166" fontId="4" fillId="4" borderId="1" xfId="0" applyNumberFormat="1" applyFont="1" applyFill="1" applyBorder="1" applyAlignment="1">
      <alignment horizontal="center" vertical="center"/>
    </xf>
    <xf numFmtId="164" fontId="4" fillId="4" borderId="1" xfId="0" applyNumberFormat="1" applyFont="1" applyFill="1" applyBorder="1" applyAlignment="1">
      <alignment horizontal="center" vertical="center"/>
    </xf>
    <xf numFmtId="165" fontId="4" fillId="4"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0" fontId="7" fillId="4" borderId="0" xfId="0" applyFont="1" applyFill="1" applyAlignment="1">
      <alignment horizontal="center" vertical="center" wrapText="1"/>
    </xf>
  </cellXfs>
  <cellStyles count="1">
    <cellStyle name="Normal" xfId="0" builtinId="0"/>
  </cellStyles>
  <dxfs count="21">
    <dxf>
      <font>
        <b/>
        <color rgb="FF9C0006"/>
      </font>
      <fill>
        <patternFill patternType="solid">
          <bgColor rgb="FFF4C7C3"/>
        </patternFill>
      </fill>
    </dxf>
    <dxf>
      <font>
        <b/>
        <color rgb="FF7F6000"/>
      </font>
      <fill>
        <patternFill patternType="solid">
          <bgColor rgb="FFFFE599"/>
        </patternFill>
      </fill>
    </dxf>
    <dxf>
      <font>
        <b/>
        <color rgb="FF274E13"/>
      </font>
      <fill>
        <patternFill patternType="solid">
          <bgColor rgb="FFD9EAD3"/>
        </patternFill>
      </fill>
    </dxf>
    <dxf>
      <font>
        <b/>
        <color rgb="FF274E13"/>
      </font>
      <fill>
        <patternFill patternType="solid">
          <bgColor rgb="FFD9EAD3"/>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274E13"/>
      </font>
      <fill>
        <patternFill patternType="solid">
          <bgColor rgb="FFD9EAD3"/>
        </patternFill>
      </fill>
    </dxf>
    <dxf>
      <font>
        <b/>
        <color rgb="FF7F6000"/>
      </font>
      <fill>
        <patternFill patternType="solid">
          <bgColor rgb="FFFFE599"/>
        </patternFill>
      </fill>
    </dxf>
    <dxf>
      <font>
        <b/>
        <color rgb="FF7F6000"/>
      </font>
      <fill>
        <patternFill patternType="solid">
          <bgColor rgb="FFFFE5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ynamics365group.com/tools?utm_source=workbook&amp;utm_medium=in-file-cta&amp;utm_campaign=fit-gap-analysis-template"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dynamics365group.com/tools?utm_source=workbook&amp;utm_medium=in-file-cta&amp;utm_campaign=fit-gap-analysis-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workbookViewId="0" showGridLines="0"/>
  </sheetViews>
  <sheetFormatPr defaultRowHeight="15" outlineLevelRow="0" outlineLevelCol="0" x14ac:dyDescent="55"/>
  <cols>
    <col min="1" max="6" width="22" customWidth="1"/>
  </cols>
  <sheetData>
    <row r="1" spans="1:6" x14ac:dyDescent="0.25">
      <c r="A1" s="1" t="s">
        <v>0</v>
      </c>
      <c r="B1" s="1"/>
      <c r="C1" s="1"/>
      <c r="D1" s="1"/>
      <c r="E1" s="1"/>
      <c r="F1" s="1"/>
    </row>
    <row r="2" spans="1:6" x14ac:dyDescent="0.25">
      <c r="A2" s="2"/>
      <c r="B2" s="2"/>
      <c r="C2" s="2"/>
      <c r="D2" s="2"/>
      <c r="E2" s="2"/>
      <c r="F2" s="2"/>
    </row>
    <row r="3" spans="1:6" x14ac:dyDescent="0.25">
      <c r="A3" s="3" t="s">
        <v>1</v>
      </c>
      <c r="B3" s="3"/>
      <c r="C3" s="3"/>
      <c r="D3" s="3"/>
      <c r="E3" s="3"/>
      <c r="F3" s="3"/>
    </row>
    <row r="4" ht="30" customHeight="1" spans="1:6" x14ac:dyDescent="0.25">
      <c r="A4" s="2" t="s">
        <v>2</v>
      </c>
      <c r="B4" s="2"/>
      <c r="C4" s="2"/>
      <c r="D4" s="2"/>
      <c r="E4" s="2"/>
      <c r="F4" s="2"/>
    </row>
    <row r="5" spans="1:6" x14ac:dyDescent="0.25">
      <c r="A5" s="2"/>
      <c r="B5" s="2"/>
      <c r="C5" s="2"/>
      <c r="D5" s="2"/>
      <c r="E5" s="2"/>
      <c r="F5" s="2"/>
    </row>
    <row r="6" spans="1:6" x14ac:dyDescent="0.25">
      <c r="A6" s="3" t="s">
        <v>3</v>
      </c>
      <c r="B6" s="3"/>
      <c r="C6" s="3"/>
      <c r="D6" s="3"/>
      <c r="E6" s="3"/>
      <c r="F6" s="3"/>
    </row>
    <row r="7" ht="30" customHeight="1" spans="1:6" x14ac:dyDescent="0.25">
      <c r="A7" s="4" t="s">
        <v>4</v>
      </c>
      <c r="B7" s="4"/>
      <c r="C7" s="4"/>
      <c r="D7" s="4"/>
      <c r="E7" s="4"/>
      <c r="F7" s="4"/>
    </row>
    <row r="8" spans="1:6" x14ac:dyDescent="0.25">
      <c r="A8" s="2"/>
      <c r="B8" s="2"/>
      <c r="C8" s="2"/>
      <c r="D8" s="2"/>
      <c r="E8" s="2"/>
      <c r="F8" s="2"/>
    </row>
    <row r="9" spans="1:6" x14ac:dyDescent="0.25">
      <c r="A9" s="3" t="s">
        <v>5</v>
      </c>
      <c r="B9" s="3"/>
      <c r="C9" s="3"/>
      <c r="D9" s="3"/>
      <c r="E9" s="3"/>
      <c r="F9" s="3"/>
    </row>
    <row r="10" ht="30" customHeight="1" spans="1:6" x14ac:dyDescent="0.25">
      <c r="A10" s="5" t="s">
        <v>6</v>
      </c>
      <c r="B10" s="5"/>
      <c r="C10" s="2" t="s">
        <v>7</v>
      </c>
      <c r="D10" s="2"/>
      <c r="E10" s="2"/>
      <c r="F10" s="2"/>
    </row>
    <row r="11" ht="30" customHeight="1" spans="1:6" x14ac:dyDescent="0.25">
      <c r="A11" s="5" t="s">
        <v>8</v>
      </c>
      <c r="B11" s="5"/>
      <c r="C11" s="2" t="s">
        <v>9</v>
      </c>
      <c r="D11" s="2"/>
      <c r="E11" s="2"/>
      <c r="F11" s="2"/>
    </row>
    <row r="12" ht="30" customHeight="1" spans="1:6" x14ac:dyDescent="0.25">
      <c r="A12" s="5" t="s">
        <v>10</v>
      </c>
      <c r="B12" s="5"/>
      <c r="C12" s="2" t="s">
        <v>11</v>
      </c>
      <c r="D12" s="2"/>
      <c r="E12" s="2"/>
      <c r="F12" s="2"/>
    </row>
    <row r="13" ht="30" customHeight="1" spans="1:6" x14ac:dyDescent="0.25">
      <c r="A13" s="5" t="s">
        <v>12</v>
      </c>
      <c r="B13" s="5"/>
      <c r="C13" s="2" t="s">
        <v>13</v>
      </c>
      <c r="D13" s="2"/>
      <c r="E13" s="2"/>
      <c r="F13" s="2"/>
    </row>
    <row r="14" spans="1:6" x14ac:dyDescent="0.25">
      <c r="A14" s="2"/>
      <c r="B14" s="2"/>
      <c r="C14" s="2"/>
      <c r="D14" s="2"/>
      <c r="E14" s="2"/>
      <c r="F14" s="2"/>
    </row>
    <row r="15" spans="1:6" x14ac:dyDescent="0.25">
      <c r="A15" s="3" t="s">
        <v>14</v>
      </c>
      <c r="B15" s="3"/>
      <c r="C15" s="3"/>
      <c r="D15" s="3"/>
      <c r="E15" s="3"/>
      <c r="F15" s="3"/>
    </row>
    <row r="16" ht="30" customHeight="1" spans="1:6" x14ac:dyDescent="0.25">
      <c r="A16" s="2" t="s">
        <v>15</v>
      </c>
      <c r="B16" s="2"/>
      <c r="C16" s="2"/>
      <c r="D16" s="2"/>
      <c r="E16" s="2"/>
      <c r="F16" s="2"/>
    </row>
    <row r="17" ht="30" customHeight="1" spans="1:6" x14ac:dyDescent="0.25">
      <c r="A17" s="2" t="s">
        <v>16</v>
      </c>
      <c r="B17" s="2"/>
      <c r="C17" s="2"/>
      <c r="D17" s="2"/>
      <c r="E17" s="2"/>
      <c r="F17" s="2"/>
    </row>
    <row r="18" ht="30" customHeight="1" spans="1:6" x14ac:dyDescent="0.25">
      <c r="A18" s="2" t="s">
        <v>17</v>
      </c>
      <c r="B18" s="2"/>
      <c r="C18" s="2"/>
      <c r="D18" s="2"/>
      <c r="E18" s="2"/>
      <c r="F18" s="2"/>
    </row>
    <row r="19" ht="30" customHeight="1" spans="1:6" x14ac:dyDescent="0.25">
      <c r="A19" s="2" t="s">
        <v>18</v>
      </c>
      <c r="B19" s="2"/>
      <c r="C19" s="2"/>
      <c r="D19" s="2"/>
      <c r="E19" s="2"/>
      <c r="F19" s="2"/>
    </row>
    <row r="20" ht="30" customHeight="1" spans="1:6" x14ac:dyDescent="0.25">
      <c r="A20" s="2" t="s">
        <v>19</v>
      </c>
      <c r="B20" s="2"/>
      <c r="C20" s="2"/>
      <c r="D20" s="2"/>
      <c r="E20" s="2"/>
      <c r="F20" s="2"/>
    </row>
    <row r="21" spans="1:6" x14ac:dyDescent="0.25">
      <c r="A21" s="2"/>
      <c r="B21" s="2"/>
      <c r="C21" s="2"/>
      <c r="D21" s="2"/>
      <c r="E21" s="2"/>
      <c r="F21" s="2"/>
    </row>
    <row r="22" spans="1:6" x14ac:dyDescent="0.25">
      <c r="A22" s="3" t="s">
        <v>20</v>
      </c>
      <c r="B22" s="3"/>
      <c r="C22" s="3"/>
      <c r="D22" s="3"/>
      <c r="E22" s="3"/>
      <c r="F22" s="3"/>
    </row>
    <row r="23" spans="1:6" x14ac:dyDescent="0.25">
      <c r="A23" s="5" t="s">
        <v>20</v>
      </c>
      <c r="B23" s="2"/>
      <c r="C23" s="2"/>
      <c r="D23" s="2"/>
      <c r="E23" s="2"/>
      <c r="F23" s="2"/>
    </row>
    <row r="24" spans="1:6" x14ac:dyDescent="0.25">
      <c r="A24" s="6" t="s">
        <v>21</v>
      </c>
      <c r="B24" s="7" t="s">
        <v>22</v>
      </c>
      <c r="C24" s="2"/>
      <c r="D24" s="2"/>
      <c r="E24" s="2"/>
      <c r="F24" s="2"/>
    </row>
    <row r="25" spans="1:6" x14ac:dyDescent="0.25">
      <c r="A25" s="8" t="s">
        <v>21</v>
      </c>
      <c r="B25" s="7" t="s">
        <v>23</v>
      </c>
      <c r="C25" s="2"/>
      <c r="D25" s="2"/>
      <c r="E25" s="2"/>
      <c r="F25" s="2"/>
    </row>
    <row r="26" spans="1:6" x14ac:dyDescent="0.25">
      <c r="A26" s="9" t="s">
        <v>21</v>
      </c>
      <c r="B26" s="7" t="s">
        <v>24</v>
      </c>
      <c r="C26" s="2"/>
      <c r="D26" s="2"/>
      <c r="E26" s="2"/>
      <c r="F26" s="2"/>
    </row>
    <row r="27" spans="1:6" x14ac:dyDescent="0.25">
      <c r="A27" s="2"/>
      <c r="B27" s="2"/>
      <c r="C27" s="2"/>
      <c r="D27" s="2"/>
      <c r="E27" s="2"/>
      <c r="F27" s="2"/>
    </row>
    <row r="28" spans="1:6" x14ac:dyDescent="0.25">
      <c r="A28" s="3" t="s">
        <v>25</v>
      </c>
      <c r="B28" s="3"/>
      <c r="C28" s="3"/>
      <c r="D28" s="3"/>
      <c r="E28" s="3"/>
      <c r="F28" s="3"/>
    </row>
    <row r="29" ht="30" customHeight="1" spans="1:6" x14ac:dyDescent="0.25">
      <c r="A29" s="2" t="s">
        <v>26</v>
      </c>
      <c r="B29" s="2"/>
      <c r="C29" s="2"/>
      <c r="D29" s="2"/>
      <c r="E29" s="2"/>
      <c r="F29" s="2"/>
    </row>
    <row r="30" spans="1:6" x14ac:dyDescent="0.25">
      <c r="A30" s="2"/>
      <c r="B30" s="2"/>
      <c r="C30" s="2"/>
      <c r="D30" s="2"/>
      <c r="E30" s="2"/>
      <c r="F30" s="2"/>
    </row>
    <row r="31" spans="1:6" x14ac:dyDescent="0.25">
      <c r="A31" s="3" t="s">
        <v>27</v>
      </c>
      <c r="B31" s="3"/>
      <c r="C31" s="3"/>
      <c r="D31" s="3"/>
      <c r="E31" s="3"/>
      <c r="F31" s="3"/>
    </row>
    <row r="32" ht="60" customHeight="1" spans="1:6" x14ac:dyDescent="0.25">
      <c r="A32" s="2" t="s">
        <v>28</v>
      </c>
      <c r="B32" s="2"/>
      <c r="C32" s="2"/>
      <c r="D32" s="2"/>
      <c r="E32" s="2"/>
      <c r="F32" s="2"/>
    </row>
    <row r="33" spans="1:6" x14ac:dyDescent="0.25">
      <c r="A33" s="2"/>
      <c r="B33" s="2"/>
      <c r="C33" s="2"/>
      <c r="D33" s="2"/>
      <c r="E33" s="2"/>
      <c r="F33" s="2"/>
    </row>
    <row r="34" spans="1:6" x14ac:dyDescent="0.25">
      <c r="A34" s="2"/>
      <c r="B34" s="2"/>
      <c r="C34" s="2"/>
      <c r="D34" s="2"/>
      <c r="E34" s="2"/>
      <c r="F34" s="2"/>
    </row>
    <row r="35" ht="32" customHeight="1" spans="1:6" x14ac:dyDescent="0.25">
      <c r="A35" s="10" t="s">
        <v>29</v>
      </c>
      <c r="B35" s="10"/>
      <c r="C35" s="10"/>
      <c r="D35" s="10"/>
      <c r="E35" s="10"/>
      <c r="F35" s="10"/>
    </row>
  </sheetData>
  <mergeCells count="26">
    <mergeCell ref="A1:F1"/>
    <mergeCell ref="A3:F3"/>
    <mergeCell ref="A4:F4"/>
    <mergeCell ref="A6:F6"/>
    <mergeCell ref="A7:F7"/>
    <mergeCell ref="A9:F9"/>
    <mergeCell ref="A10:B10"/>
    <mergeCell ref="C10:F10"/>
    <mergeCell ref="A11:B11"/>
    <mergeCell ref="C11:F11"/>
    <mergeCell ref="A12:B12"/>
    <mergeCell ref="C12:F12"/>
    <mergeCell ref="A13:B13"/>
    <mergeCell ref="C13:F13"/>
    <mergeCell ref="A15:F15"/>
    <mergeCell ref="A16:F16"/>
    <mergeCell ref="A17:F17"/>
    <mergeCell ref="A18:F18"/>
    <mergeCell ref="A19:F19"/>
    <mergeCell ref="A20:F20"/>
    <mergeCell ref="A22:F22"/>
    <mergeCell ref="A28:F28"/>
    <mergeCell ref="A29:F29"/>
    <mergeCell ref="A31:F31"/>
    <mergeCell ref="A32:F32"/>
    <mergeCell ref="A35:F35"/>
  </mergeCells>
  <hyperlinks>
    <hyperlink ref="A35"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FormatPr defaultRowHeight="15" outlineLevelRow="0" outlineLevelCol="0" x14ac:dyDescent="55"/>
  <cols>
    <col min="1" max="1" width="14" customWidth="1"/>
    <col min="2" max="2" width="70" customWidth="1"/>
  </cols>
  <sheetData>
    <row r="1" ht="24" customHeight="1" spans="1:2" x14ac:dyDescent="0.25">
      <c r="A1" s="11" t="s">
        <v>30</v>
      </c>
      <c r="B1" s="11" t="s">
        <v>31</v>
      </c>
    </row>
    <row r="2" spans="1:2" x14ac:dyDescent="0.25">
      <c r="A2" t="s">
        <v>32</v>
      </c>
      <c r="B2" t="s">
        <v>33</v>
      </c>
    </row>
    <row r="3" spans="1:2" x14ac:dyDescent="0.25">
      <c r="A3" t="s">
        <v>34</v>
      </c>
      <c r="B3" t="s">
        <v>35</v>
      </c>
    </row>
    <row r="4" spans="1:2" x14ac:dyDescent="0.25">
      <c r="A4" t="s">
        <v>36</v>
      </c>
      <c r="B4" t="s">
        <v>37</v>
      </c>
    </row>
    <row r="5" spans="1:2" x14ac:dyDescent="0.25">
      <c r="A5" t="s">
        <v>38</v>
      </c>
      <c r="B5" t="s">
        <v>39</v>
      </c>
    </row>
    <row r="7" ht="24" customHeight="1" spans="1:2" x14ac:dyDescent="0.25">
      <c r="A7" s="11" t="s">
        <v>40</v>
      </c>
      <c r="B7" s="11" t="s">
        <v>31</v>
      </c>
    </row>
    <row r="8" spans="1:2" x14ac:dyDescent="0.25">
      <c r="A8" t="s">
        <v>41</v>
      </c>
      <c r="B8" t="s">
        <v>42</v>
      </c>
    </row>
    <row r="9" spans="1:2" x14ac:dyDescent="0.25">
      <c r="A9" t="s">
        <v>43</v>
      </c>
      <c r="B9" t="s">
        <v>44</v>
      </c>
    </row>
    <row r="10" spans="1:2" x14ac:dyDescent="0.25">
      <c r="A10" t="s">
        <v>45</v>
      </c>
      <c r="B10" t="s">
        <v>46</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0"/>
  <sheetViews>
    <sheetView workbookViewId="0">
      <pane ySplit="1" topLeftCell="A2" activePane="bottomLeft" state="frozen"/>
      <selection pane="bottomLeft"/>
    </sheetView>
  </sheetViews>
  <sheetFormatPr defaultRowHeight="15" outlineLevelRow="0" outlineLevelCol="0" x14ac:dyDescent="55"/>
  <cols>
    <col min="1" max="1" width="8" customWidth="1"/>
    <col min="2" max="2" width="15" customWidth="1"/>
    <col min="3" max="3" width="56" customWidth="1"/>
    <col min="5" max="5" width="11" customWidth="1"/>
    <col min="7" max="7" width="16" customWidth="1"/>
    <col min="8" max="8" width="12" customWidth="1"/>
    <col min="9" max="9" width="13" customWidth="1"/>
  </cols>
  <sheetData>
    <row r="1" ht="34" customHeight="1" spans="1:9" x14ac:dyDescent="0.25">
      <c r="A1" s="11" t="s">
        <v>47</v>
      </c>
      <c r="B1" s="11" t="s">
        <v>48</v>
      </c>
      <c r="C1" s="11" t="s">
        <v>49</v>
      </c>
      <c r="D1" s="11" t="s">
        <v>40</v>
      </c>
      <c r="E1" s="11" t="s">
        <v>50</v>
      </c>
      <c r="F1" s="11" t="s">
        <v>51</v>
      </c>
      <c r="G1" s="11" t="s">
        <v>52</v>
      </c>
      <c r="H1" s="11" t="s">
        <v>53</v>
      </c>
      <c r="I1" s="11" t="s">
        <v>54</v>
      </c>
    </row>
    <row r="2" ht="26" customHeight="1" spans="1:9" x14ac:dyDescent="0.25">
      <c r="A2" s="12" t="s">
        <v>55</v>
      </c>
      <c r="B2" s="12" t="s">
        <v>56</v>
      </c>
      <c r="C2" s="13" t="s">
        <v>57</v>
      </c>
      <c r="D2" s="12" t="s">
        <v>41</v>
      </c>
      <c r="E2" s="12" t="s">
        <v>32</v>
      </c>
      <c r="F2" s="14">
        <v>2</v>
      </c>
      <c r="G2" s="13"/>
      <c r="H2" s="15">
        <f>IF($A2="","",IF(AND(ISNUMBER(F2),N(F2)&gt;=0,N(F2)&lt;=100000,AND(ISNUMBER(Dashboard!$B$3),N(Dashboard!$B$3)&gt;=0,N(Dashboard!$B$3)&lt;=1000000)),F2*Dashboard!$B$3,"Check inputs"))</f>
        <v>2400</v>
      </c>
      <c r="I2" s="16" t="str">
        <f>IF(COUNTA($A2:$G2)=0,"",IF($A2="","Check ID",IF(SUMPRODUCT(--($A$2:$A$500=$A2))&gt;1,"Duplicate ID",IF(OR($B2="",SUMPRODUCT(--(Summary!$A$2:$A$21=$B2))=0),"Check area",IF(OR(NOT(OR(D2="Must",D2="Should",D2="Could")),NOT(ISNUMBER(F2)),N(F2)&lt;0,N(F2)&gt;100000),"Check inputs",IF(OR(E2="Standard",E2="Configure",E2="Extend",E2="Gap"),"OK","Not scored"))))))</f>
        <v>OK</v>
      </c>
    </row>
    <row r="3" ht="26" customHeight="1" spans="1:9" x14ac:dyDescent="0.25">
      <c r="A3" s="12" t="s">
        <v>58</v>
      </c>
      <c r="B3" s="12" t="s">
        <v>56</v>
      </c>
      <c r="C3" s="13" t="s">
        <v>59</v>
      </c>
      <c r="D3" s="12" t="s">
        <v>43</v>
      </c>
      <c r="E3" s="12" t="s">
        <v>34</v>
      </c>
      <c r="F3" s="14">
        <v>3</v>
      </c>
      <c r="G3" s="13"/>
      <c r="H3" s="15">
        <f>IF($A3="","",IF(AND(ISNUMBER(F3),N(F3)&gt;=0,N(F3)&lt;=100000,AND(ISNUMBER(Dashboard!$B$3),N(Dashboard!$B$3)&gt;=0,N(Dashboard!$B$3)&lt;=1000000)),F3*Dashboard!$B$3,"Check inputs"))</f>
        <v>3600</v>
      </c>
      <c r="I3" s="16" t="str">
        <f>IF(COUNTA($A3:$G3)=0,"",IF($A3="","Check ID",IF(SUMPRODUCT(--($A$2:$A$500=$A3))&gt;1,"Duplicate ID",IF(OR($B3="",SUMPRODUCT(--(Summary!$A$2:$A$21=$B3))=0),"Check area",IF(OR(NOT(OR(D3="Must",D3="Should",D3="Could")),NOT(ISNUMBER(F3)),N(F3)&lt;0,N(F3)&gt;100000),"Check inputs",IF(OR(E3="Standard",E3="Configure",E3="Extend",E3="Gap"),"OK","Not scored"))))))</f>
        <v>OK</v>
      </c>
    </row>
    <row r="4" ht="26" customHeight="1" spans="1:9" x14ac:dyDescent="0.25">
      <c r="A4" s="12" t="s">
        <v>60</v>
      </c>
      <c r="B4" s="12" t="s">
        <v>56</v>
      </c>
      <c r="C4" s="13" t="s">
        <v>61</v>
      </c>
      <c r="D4" s="12" t="s">
        <v>43</v>
      </c>
      <c r="E4" s="12" t="s">
        <v>36</v>
      </c>
      <c r="F4" s="14">
        <v>8</v>
      </c>
      <c r="G4" s="13"/>
      <c r="H4" s="15">
        <f>IF($A4="","",IF(AND(ISNUMBER(F4),N(F4)&gt;=0,N(F4)&lt;=100000,AND(ISNUMBER(Dashboard!$B$3),N(Dashboard!$B$3)&gt;=0,N(Dashboard!$B$3)&lt;=1000000)),F4*Dashboard!$B$3,"Check inputs"))</f>
        <v>9600</v>
      </c>
      <c r="I4" s="16" t="str">
        <f>IF(COUNTA($A4:$G4)=0,"",IF($A4="","Check ID",IF(SUMPRODUCT(--($A$2:$A$500=$A4))&gt;1,"Duplicate ID",IF(OR($B4="",SUMPRODUCT(--(Summary!$A$2:$A$21=$B4))=0),"Check area",IF(OR(NOT(OR(D4="Must",D4="Should",D4="Could")),NOT(ISNUMBER(F4)),N(F4)&lt;0,N(F4)&gt;100000),"Check inputs",IF(OR(E4="Standard",E4="Configure",E4="Extend",E4="Gap"),"OK","Not scored"))))))</f>
        <v>OK</v>
      </c>
    </row>
    <row r="5" ht="26" customHeight="1" spans="1:9" x14ac:dyDescent="0.25">
      <c r="A5" s="12" t="s">
        <v>62</v>
      </c>
      <c r="B5" s="12" t="s">
        <v>63</v>
      </c>
      <c r="C5" s="13" t="s">
        <v>64</v>
      </c>
      <c r="D5" s="12" t="s">
        <v>41</v>
      </c>
      <c r="E5" s="12" t="s">
        <v>32</v>
      </c>
      <c r="F5" s="14">
        <v>1</v>
      </c>
      <c r="G5" s="13"/>
      <c r="H5" s="15">
        <f>IF($A5="","",IF(AND(ISNUMBER(F5),N(F5)&gt;=0,N(F5)&lt;=100000,AND(ISNUMBER(Dashboard!$B$3),N(Dashboard!$B$3)&gt;=0,N(Dashboard!$B$3)&lt;=1000000)),F5*Dashboard!$B$3,"Check inputs"))</f>
        <v>1200</v>
      </c>
      <c r="I5" s="16" t="str">
        <f>IF(COUNTA($A5:$G5)=0,"",IF($A5="","Check ID",IF(SUMPRODUCT(--($A$2:$A$500=$A5))&gt;1,"Duplicate ID",IF(OR($B5="",SUMPRODUCT(--(Summary!$A$2:$A$21=$B5))=0),"Check area",IF(OR(NOT(OR(D5="Must",D5="Should",D5="Could")),NOT(ISNUMBER(F5)),N(F5)&lt;0,N(F5)&gt;100000),"Check inputs",IF(OR(E5="Standard",E5="Configure",E5="Extend",E5="Gap"),"OK","Not scored"))))))</f>
        <v>OK</v>
      </c>
    </row>
    <row r="6" ht="26" customHeight="1" spans="1:9" x14ac:dyDescent="0.25">
      <c r="A6" s="12" t="s">
        <v>65</v>
      </c>
      <c r="B6" s="12" t="s">
        <v>63</v>
      </c>
      <c r="C6" s="13" t="s">
        <v>66</v>
      </c>
      <c r="D6" s="12" t="s">
        <v>41</v>
      </c>
      <c r="E6" s="12" t="s">
        <v>34</v>
      </c>
      <c r="F6" s="14">
        <v>4</v>
      </c>
      <c r="G6" s="13"/>
      <c r="H6" s="15">
        <f>IF($A6="","",IF(AND(ISNUMBER(F6),N(F6)&gt;=0,N(F6)&lt;=100000,AND(ISNUMBER(Dashboard!$B$3),N(Dashboard!$B$3)&gt;=0,N(Dashboard!$B$3)&lt;=1000000)),F6*Dashboard!$B$3,"Check inputs"))</f>
        <v>4800</v>
      </c>
      <c r="I6" s="16" t="str">
        <f>IF(COUNTA($A6:$G6)=0,"",IF($A6="","Check ID",IF(SUMPRODUCT(--($A$2:$A$500=$A6))&gt;1,"Duplicate ID",IF(OR($B6="",SUMPRODUCT(--(Summary!$A$2:$A$21=$B6))=0),"Check area",IF(OR(NOT(OR(D6="Must",D6="Should",D6="Could")),NOT(ISNUMBER(F6)),N(F6)&lt;0,N(F6)&gt;100000),"Check inputs",IF(OR(E6="Standard",E6="Configure",E6="Extend",E6="Gap"),"OK","Not scored"))))))</f>
        <v>OK</v>
      </c>
    </row>
    <row r="7" ht="26" customHeight="1" spans="1:9" x14ac:dyDescent="0.25">
      <c r="A7" s="12" t="s">
        <v>67</v>
      </c>
      <c r="B7" s="12" t="s">
        <v>63</v>
      </c>
      <c r="C7" s="13" t="s">
        <v>68</v>
      </c>
      <c r="D7" s="12" t="s">
        <v>45</v>
      </c>
      <c r="E7" s="12" t="s">
        <v>38</v>
      </c>
      <c r="F7" s="14">
        <v>15</v>
      </c>
      <c r="G7" s="13"/>
      <c r="H7" s="15">
        <f>IF($A7="","",IF(AND(ISNUMBER(F7),N(F7)&gt;=0,N(F7)&lt;=100000,AND(ISNUMBER(Dashboard!$B$3),N(Dashboard!$B$3)&gt;=0,N(Dashboard!$B$3)&lt;=1000000)),F7*Dashboard!$B$3,"Check inputs"))</f>
        <v>18000</v>
      </c>
      <c r="I7" s="16" t="str">
        <f>IF(COUNTA($A7:$G7)=0,"",IF($A7="","Check ID",IF(SUMPRODUCT(--($A$2:$A$500=$A7))&gt;1,"Duplicate ID",IF(OR($B7="",SUMPRODUCT(--(Summary!$A$2:$A$21=$B7))=0),"Check area",IF(OR(NOT(OR(D7="Must",D7="Should",D7="Could")),NOT(ISNUMBER(F7)),N(F7)&lt;0,N(F7)&gt;100000),"Check inputs",IF(OR(E7="Standard",E7="Configure",E7="Extend",E7="Gap"),"OK","Not scored"))))))</f>
        <v>OK</v>
      </c>
    </row>
    <row r="8" ht="26" customHeight="1" spans="1:9" x14ac:dyDescent="0.25">
      <c r="A8" s="12" t="s">
        <v>69</v>
      </c>
      <c r="B8" s="12" t="s">
        <v>70</v>
      </c>
      <c r="C8" s="13" t="s">
        <v>71</v>
      </c>
      <c r="D8" s="12" t="s">
        <v>41</v>
      </c>
      <c r="E8" s="12" t="s">
        <v>34</v>
      </c>
      <c r="F8" s="14">
        <v>2</v>
      </c>
      <c r="G8" s="13"/>
      <c r="H8" s="15">
        <f>IF($A8="","",IF(AND(ISNUMBER(F8),N(F8)&gt;=0,N(F8)&lt;=100000,AND(ISNUMBER(Dashboard!$B$3),N(Dashboard!$B$3)&gt;=0,N(Dashboard!$B$3)&lt;=1000000)),F8*Dashboard!$B$3,"Check inputs"))</f>
        <v>2400</v>
      </c>
      <c r="I8" s="16" t="str">
        <f>IF(COUNTA($A8:$G8)=0,"",IF($A8="","Check ID",IF(SUMPRODUCT(--($A$2:$A$500=$A8))&gt;1,"Duplicate ID",IF(OR($B8="",SUMPRODUCT(--(Summary!$A$2:$A$21=$B8))=0),"Check area",IF(OR(NOT(OR(D8="Must",D8="Should",D8="Could")),NOT(ISNUMBER(F8)),N(F8)&lt;0,N(F8)&gt;100000),"Check inputs",IF(OR(E8="Standard",E8="Configure",E8="Extend",E8="Gap"),"OK","Not scored"))))))</f>
        <v>OK</v>
      </c>
    </row>
    <row r="9" ht="26" customHeight="1" spans="1:9" x14ac:dyDescent="0.25">
      <c r="A9" s="12" t="s">
        <v>72</v>
      </c>
      <c r="B9" s="12" t="s">
        <v>70</v>
      </c>
      <c r="C9" s="13" t="s">
        <v>73</v>
      </c>
      <c r="D9" s="12" t="s">
        <v>43</v>
      </c>
      <c r="E9" s="12" t="s">
        <v>36</v>
      </c>
      <c r="F9" s="14">
        <v>10</v>
      </c>
      <c r="G9" s="13"/>
      <c r="H9" s="15">
        <f>IF($A9="","",IF(AND(ISNUMBER(F9),N(F9)&gt;=0,N(F9)&lt;=100000,AND(ISNUMBER(Dashboard!$B$3),N(Dashboard!$B$3)&gt;=0,N(Dashboard!$B$3)&lt;=1000000)),F9*Dashboard!$B$3,"Check inputs"))</f>
        <v>12000</v>
      </c>
      <c r="I9" s="16" t="str">
        <f>IF(COUNTA($A9:$G9)=0,"",IF($A9="","Check ID",IF(SUMPRODUCT(--($A$2:$A$500=$A9))&gt;1,"Duplicate ID",IF(OR($B9="",SUMPRODUCT(--(Summary!$A$2:$A$21=$B9))=0),"Check area",IF(OR(NOT(OR(D9="Must",D9="Should",D9="Could")),NOT(ISNUMBER(F9)),N(F9)&lt;0,N(F9)&gt;100000),"Check inputs",IF(OR(E9="Standard",E9="Configure",E9="Extend",E9="Gap"),"OK","Not scored"))))))</f>
        <v>OK</v>
      </c>
    </row>
    <row r="10" ht="26" customHeight="1" spans="1:9" x14ac:dyDescent="0.25">
      <c r="A10" s="12" t="s">
        <v>74</v>
      </c>
      <c r="B10" s="12" t="s">
        <v>70</v>
      </c>
      <c r="C10" s="13" t="s">
        <v>75</v>
      </c>
      <c r="D10" s="12" t="s">
        <v>41</v>
      </c>
      <c r="E10" s="12" t="s">
        <v>38</v>
      </c>
      <c r="F10" s="14">
        <v>25</v>
      </c>
      <c r="G10" s="13"/>
      <c r="H10" s="15">
        <f>IF($A10="","",IF(AND(ISNUMBER(F10),N(F10)&gt;=0,N(F10)&lt;=100000,AND(ISNUMBER(Dashboard!$B$3),N(Dashboard!$B$3)&gt;=0,N(Dashboard!$B$3)&lt;=1000000)),F10*Dashboard!$B$3,"Check inputs"))</f>
        <v>30000</v>
      </c>
      <c r="I10" s="16" t="str">
        <f>IF(COUNTA($A10:$G10)=0,"",IF($A10="","Check ID",IF(SUMPRODUCT(--($A$2:$A$500=$A10))&gt;1,"Duplicate ID",IF(OR($B10="",SUMPRODUCT(--(Summary!$A$2:$A$21=$B10))=0),"Check area",IF(OR(NOT(OR(D10="Must",D10="Should",D10="Could")),NOT(ISNUMBER(F10)),N(F10)&lt;0,N(F10)&gt;100000),"Check inputs",IF(OR(E10="Standard",E10="Configure",E10="Extend",E10="Gap"),"OK","Not scored"))))))</f>
        <v>OK</v>
      </c>
    </row>
    <row r="11" ht="26" customHeight="1" spans="1:9" x14ac:dyDescent="0.25">
      <c r="A11" s="12" t="s">
        <v>76</v>
      </c>
      <c r="B11" s="12" t="s">
        <v>77</v>
      </c>
      <c r="C11" s="13" t="s">
        <v>78</v>
      </c>
      <c r="D11" s="12" t="s">
        <v>41</v>
      </c>
      <c r="E11" s="12" t="s">
        <v>32</v>
      </c>
      <c r="F11" s="14">
        <v>3</v>
      </c>
      <c r="G11" s="13"/>
      <c r="H11" s="15">
        <f>IF($A11="","",IF(AND(ISNUMBER(F11),N(F11)&gt;=0,N(F11)&lt;=100000,AND(ISNUMBER(Dashboard!$B$3),N(Dashboard!$B$3)&gt;=0,N(Dashboard!$B$3)&lt;=1000000)),F11*Dashboard!$B$3,"Check inputs"))</f>
        <v>3600</v>
      </c>
      <c r="I11" s="16" t="str">
        <f>IF(COUNTA($A11:$G11)=0,"",IF($A11="","Check ID",IF(SUMPRODUCT(--($A$2:$A$500=$A11))&gt;1,"Duplicate ID",IF(OR($B11="",SUMPRODUCT(--(Summary!$A$2:$A$21=$B11))=0),"Check area",IF(OR(NOT(OR(D11="Must",D11="Should",D11="Could")),NOT(ISNUMBER(F11)),N(F11)&lt;0,N(F11)&gt;100000),"Check inputs",IF(OR(E11="Standard",E11="Configure",E11="Extend",E11="Gap"),"OK","Not scored"))))))</f>
        <v>OK</v>
      </c>
    </row>
    <row r="12" ht="26" customHeight="1" spans="1:9" x14ac:dyDescent="0.25">
      <c r="A12" s="12" t="s">
        <v>79</v>
      </c>
      <c r="B12" s="12" t="s">
        <v>77</v>
      </c>
      <c r="C12" s="13" t="s">
        <v>80</v>
      </c>
      <c r="D12" s="12" t="s">
        <v>43</v>
      </c>
      <c r="E12" s="12" t="s">
        <v>34</v>
      </c>
      <c r="F12" s="14">
        <v>5</v>
      </c>
      <c r="G12" s="13"/>
      <c r="H12" s="15">
        <f>IF($A12="","",IF(AND(ISNUMBER(F12),N(F12)&gt;=0,N(F12)&lt;=100000,AND(ISNUMBER(Dashboard!$B$3),N(Dashboard!$B$3)&gt;=0,N(Dashboard!$B$3)&lt;=1000000)),F12*Dashboard!$B$3,"Check inputs"))</f>
        <v>6000</v>
      </c>
      <c r="I12" s="16" t="str">
        <f>IF(COUNTA($A12:$G12)=0,"",IF($A12="","Check ID",IF(SUMPRODUCT(--($A$2:$A$500=$A12))&gt;1,"Duplicate ID",IF(OR($B12="",SUMPRODUCT(--(Summary!$A$2:$A$21=$B12))=0),"Check area",IF(OR(NOT(OR(D12="Must",D12="Should",D12="Could")),NOT(ISNUMBER(F12)),N(F12)&lt;0,N(F12)&gt;100000),"Check inputs",IF(OR(E12="Standard",E12="Configure",E12="Extend",E12="Gap"),"OK","Not scored"))))))</f>
        <v>OK</v>
      </c>
    </row>
    <row r="13" ht="26" customHeight="1" spans="1:9" x14ac:dyDescent="0.25">
      <c r="A13" s="12" t="s">
        <v>81</v>
      </c>
      <c r="B13" s="12" t="s">
        <v>77</v>
      </c>
      <c r="C13" s="13" t="s">
        <v>82</v>
      </c>
      <c r="D13" s="12" t="s">
        <v>41</v>
      </c>
      <c r="E13" s="12" t="s">
        <v>36</v>
      </c>
      <c r="F13" s="14">
        <v>12</v>
      </c>
      <c r="G13" s="13"/>
      <c r="H13" s="15">
        <f>IF($A13="","",IF(AND(ISNUMBER(F13),N(F13)&gt;=0,N(F13)&lt;=100000,AND(ISNUMBER(Dashboard!$B$3),N(Dashboard!$B$3)&gt;=0,N(Dashboard!$B$3)&lt;=1000000)),F13*Dashboard!$B$3,"Check inputs"))</f>
        <v>14400</v>
      </c>
      <c r="I13" s="16" t="str">
        <f>IF(COUNTA($A13:$G13)=0,"",IF($A13="","Check ID",IF(SUMPRODUCT(--($A$2:$A$500=$A13))&gt;1,"Duplicate ID",IF(OR($B13="",SUMPRODUCT(--(Summary!$A$2:$A$21=$B13))=0),"Check area",IF(OR(NOT(OR(D13="Must",D13="Should",D13="Could")),NOT(ISNUMBER(F13)),N(F13)&lt;0,N(F13)&gt;100000),"Check inputs",IF(OR(E13="Standard",E13="Configure",E13="Extend",E13="Gap"),"OK","Not scored"))))))</f>
        <v>OK</v>
      </c>
    </row>
    <row r="14" ht="26" customHeight="1" spans="1:9" x14ac:dyDescent="0.25">
      <c r="A14" s="12"/>
      <c r="B14" s="12"/>
      <c r="C14" s="13"/>
      <c r="D14" s="12"/>
      <c r="E14" s="12"/>
      <c r="F14" s="14"/>
      <c r="G14" s="13"/>
      <c r="H14" s="15" t="str">
        <f>IF($A14="","",IF(AND(ISNUMBER(F14),N(F14)&gt;=0,N(F14)&lt;=100000,AND(ISNUMBER(Dashboard!$B$3),N(Dashboard!$B$3)&gt;=0,N(Dashboard!$B$3)&lt;=1000000)),F14*Dashboard!$B$3,"Check inputs"))</f>
        <v/>
      </c>
      <c r="I14" s="16" t="str">
        <f>IF(COUNTA($A14:$G14)=0,"",IF($A14="","Check ID",IF(SUMPRODUCT(--($A$2:$A$500=$A14))&gt;1,"Duplicate ID",IF(OR($B14="",SUMPRODUCT(--(Summary!$A$2:$A$21=$B14))=0),"Check area",IF(OR(NOT(OR(D14="Must",D14="Should",D14="Could")),NOT(ISNUMBER(F14)),N(F14)&lt;0,N(F14)&gt;100000),"Check inputs",IF(OR(E14="Standard",E14="Configure",E14="Extend",E14="Gap"),"OK","Not scored"))))))</f>
        <v/>
      </c>
    </row>
    <row r="15" ht="26" customHeight="1" spans="1:9" x14ac:dyDescent="0.25">
      <c r="A15" s="12"/>
      <c r="B15" s="12"/>
      <c r="C15" s="13"/>
      <c r="D15" s="12"/>
      <c r="E15" s="12"/>
      <c r="F15" s="14"/>
      <c r="G15" s="13"/>
      <c r="H15" s="15" t="str">
        <f>IF($A15="","",IF(AND(ISNUMBER(F15),N(F15)&gt;=0,N(F15)&lt;=100000,AND(ISNUMBER(Dashboard!$B$3),N(Dashboard!$B$3)&gt;=0,N(Dashboard!$B$3)&lt;=1000000)),F15*Dashboard!$B$3,"Check inputs"))</f>
        <v/>
      </c>
      <c r="I15" s="16" t="str">
        <f>IF(COUNTA($A15:$G15)=0,"",IF($A15="","Check ID",IF(SUMPRODUCT(--($A$2:$A$500=$A15))&gt;1,"Duplicate ID",IF(OR($B15="",SUMPRODUCT(--(Summary!$A$2:$A$21=$B15))=0),"Check area",IF(OR(NOT(OR(D15="Must",D15="Should",D15="Could")),NOT(ISNUMBER(F15)),N(F15)&lt;0,N(F15)&gt;100000),"Check inputs",IF(OR(E15="Standard",E15="Configure",E15="Extend",E15="Gap"),"OK","Not scored"))))))</f>
        <v/>
      </c>
    </row>
    <row r="16" ht="26" customHeight="1" spans="1:9" x14ac:dyDescent="0.25">
      <c r="A16" s="12"/>
      <c r="B16" s="12"/>
      <c r="C16" s="13"/>
      <c r="D16" s="12"/>
      <c r="E16" s="12"/>
      <c r="F16" s="14"/>
      <c r="G16" s="13"/>
      <c r="H16" s="15" t="str">
        <f>IF($A16="","",IF(AND(ISNUMBER(F16),N(F16)&gt;=0,N(F16)&lt;=100000,AND(ISNUMBER(Dashboard!$B$3),N(Dashboard!$B$3)&gt;=0,N(Dashboard!$B$3)&lt;=1000000)),F16*Dashboard!$B$3,"Check inputs"))</f>
        <v/>
      </c>
      <c r="I16" s="16" t="str">
        <f>IF(COUNTA($A16:$G16)=0,"",IF($A16="","Check ID",IF(SUMPRODUCT(--($A$2:$A$500=$A16))&gt;1,"Duplicate ID",IF(OR($B16="",SUMPRODUCT(--(Summary!$A$2:$A$21=$B16))=0),"Check area",IF(OR(NOT(OR(D16="Must",D16="Should",D16="Could")),NOT(ISNUMBER(F16)),N(F16)&lt;0,N(F16)&gt;100000),"Check inputs",IF(OR(E16="Standard",E16="Configure",E16="Extend",E16="Gap"),"OK","Not scored"))))))</f>
        <v/>
      </c>
    </row>
    <row r="17" ht="26" customHeight="1" spans="1:9" x14ac:dyDescent="0.25">
      <c r="A17" s="12"/>
      <c r="B17" s="12"/>
      <c r="C17" s="13"/>
      <c r="D17" s="12"/>
      <c r="E17" s="12"/>
      <c r="F17" s="14"/>
      <c r="G17" s="13"/>
      <c r="H17" s="15" t="str">
        <f>IF($A17="","",IF(AND(ISNUMBER(F17),N(F17)&gt;=0,N(F17)&lt;=100000,AND(ISNUMBER(Dashboard!$B$3),N(Dashboard!$B$3)&gt;=0,N(Dashboard!$B$3)&lt;=1000000)),F17*Dashboard!$B$3,"Check inputs"))</f>
        <v/>
      </c>
      <c r="I17" s="16" t="str">
        <f>IF(COUNTA($A17:$G17)=0,"",IF($A17="","Check ID",IF(SUMPRODUCT(--($A$2:$A$500=$A17))&gt;1,"Duplicate ID",IF(OR($B17="",SUMPRODUCT(--(Summary!$A$2:$A$21=$B17))=0),"Check area",IF(OR(NOT(OR(D17="Must",D17="Should",D17="Could")),NOT(ISNUMBER(F17)),N(F17)&lt;0,N(F17)&gt;100000),"Check inputs",IF(OR(E17="Standard",E17="Configure",E17="Extend",E17="Gap"),"OK","Not scored"))))))</f>
        <v/>
      </c>
    </row>
    <row r="18" ht="26" customHeight="1" spans="1:9" x14ac:dyDescent="0.25">
      <c r="A18" s="12"/>
      <c r="B18" s="12"/>
      <c r="C18" s="13"/>
      <c r="D18" s="12"/>
      <c r="E18" s="12"/>
      <c r="F18" s="14"/>
      <c r="G18" s="13"/>
      <c r="H18" s="15" t="str">
        <f>IF($A18="","",IF(AND(ISNUMBER(F18),N(F18)&gt;=0,N(F18)&lt;=100000,AND(ISNUMBER(Dashboard!$B$3),N(Dashboard!$B$3)&gt;=0,N(Dashboard!$B$3)&lt;=1000000)),F18*Dashboard!$B$3,"Check inputs"))</f>
        <v/>
      </c>
      <c r="I18" s="16" t="str">
        <f>IF(COUNTA($A18:$G18)=0,"",IF($A18="","Check ID",IF(SUMPRODUCT(--($A$2:$A$500=$A18))&gt;1,"Duplicate ID",IF(OR($B18="",SUMPRODUCT(--(Summary!$A$2:$A$21=$B18))=0),"Check area",IF(OR(NOT(OR(D18="Must",D18="Should",D18="Could")),NOT(ISNUMBER(F18)),N(F18)&lt;0,N(F18)&gt;100000),"Check inputs",IF(OR(E18="Standard",E18="Configure",E18="Extend",E18="Gap"),"OK","Not scored"))))))</f>
        <v/>
      </c>
    </row>
    <row r="19" ht="26" customHeight="1" spans="1:9" x14ac:dyDescent="0.25">
      <c r="A19" s="12"/>
      <c r="B19" s="12"/>
      <c r="C19" s="13"/>
      <c r="D19" s="12"/>
      <c r="E19" s="12"/>
      <c r="F19" s="14"/>
      <c r="G19" s="13"/>
      <c r="H19" s="15" t="str">
        <f>IF($A19="","",IF(AND(ISNUMBER(F19),N(F19)&gt;=0,N(F19)&lt;=100000,AND(ISNUMBER(Dashboard!$B$3),N(Dashboard!$B$3)&gt;=0,N(Dashboard!$B$3)&lt;=1000000)),F19*Dashboard!$B$3,"Check inputs"))</f>
        <v/>
      </c>
      <c r="I19" s="16" t="str">
        <f>IF(COUNTA($A19:$G19)=0,"",IF($A19="","Check ID",IF(SUMPRODUCT(--($A$2:$A$500=$A19))&gt;1,"Duplicate ID",IF(OR($B19="",SUMPRODUCT(--(Summary!$A$2:$A$21=$B19))=0),"Check area",IF(OR(NOT(OR(D19="Must",D19="Should",D19="Could")),NOT(ISNUMBER(F19)),N(F19)&lt;0,N(F19)&gt;100000),"Check inputs",IF(OR(E19="Standard",E19="Configure",E19="Extend",E19="Gap"),"OK","Not scored"))))))</f>
        <v/>
      </c>
    </row>
    <row r="20" ht="26" customHeight="1" spans="1:9" x14ac:dyDescent="0.25">
      <c r="A20" s="12"/>
      <c r="B20" s="12"/>
      <c r="C20" s="13"/>
      <c r="D20" s="12"/>
      <c r="E20" s="12"/>
      <c r="F20" s="14"/>
      <c r="G20" s="13"/>
      <c r="H20" s="15" t="str">
        <f>IF($A20="","",IF(AND(ISNUMBER(F20),N(F20)&gt;=0,N(F20)&lt;=100000,AND(ISNUMBER(Dashboard!$B$3),N(Dashboard!$B$3)&gt;=0,N(Dashboard!$B$3)&lt;=1000000)),F20*Dashboard!$B$3,"Check inputs"))</f>
        <v/>
      </c>
      <c r="I20" s="16" t="str">
        <f>IF(COUNTA($A20:$G20)=0,"",IF($A20="","Check ID",IF(SUMPRODUCT(--($A$2:$A$500=$A20))&gt;1,"Duplicate ID",IF(OR($B20="",SUMPRODUCT(--(Summary!$A$2:$A$21=$B20))=0),"Check area",IF(OR(NOT(OR(D20="Must",D20="Should",D20="Could")),NOT(ISNUMBER(F20)),N(F20)&lt;0,N(F20)&gt;100000),"Check inputs",IF(OR(E20="Standard",E20="Configure",E20="Extend",E20="Gap"),"OK","Not scored"))))))</f>
        <v/>
      </c>
    </row>
    <row r="21" ht="26" customHeight="1" spans="1:9" x14ac:dyDescent="0.25">
      <c r="A21" s="12"/>
      <c r="B21" s="12"/>
      <c r="C21" s="13"/>
      <c r="D21" s="12"/>
      <c r="E21" s="12"/>
      <c r="F21" s="14"/>
      <c r="G21" s="13"/>
      <c r="H21" s="15" t="str">
        <f>IF($A21="","",IF(AND(ISNUMBER(F21),N(F21)&gt;=0,N(F21)&lt;=100000,AND(ISNUMBER(Dashboard!$B$3),N(Dashboard!$B$3)&gt;=0,N(Dashboard!$B$3)&lt;=1000000)),F21*Dashboard!$B$3,"Check inputs"))</f>
        <v/>
      </c>
      <c r="I21" s="16" t="str">
        <f>IF(COUNTA($A21:$G21)=0,"",IF($A21="","Check ID",IF(SUMPRODUCT(--($A$2:$A$500=$A21))&gt;1,"Duplicate ID",IF(OR($B21="",SUMPRODUCT(--(Summary!$A$2:$A$21=$B21))=0),"Check area",IF(OR(NOT(OR(D21="Must",D21="Should",D21="Could")),NOT(ISNUMBER(F21)),N(F21)&lt;0,N(F21)&gt;100000),"Check inputs",IF(OR(E21="Standard",E21="Configure",E21="Extend",E21="Gap"),"OK","Not scored"))))))</f>
        <v/>
      </c>
    </row>
    <row r="22" ht="26" customHeight="1" spans="1:9" x14ac:dyDescent="0.25">
      <c r="A22" s="12"/>
      <c r="B22" s="12"/>
      <c r="C22" s="13"/>
      <c r="D22" s="12"/>
      <c r="E22" s="12"/>
      <c r="F22" s="14"/>
      <c r="G22" s="13"/>
      <c r="H22" s="15" t="str">
        <f>IF($A22="","",IF(AND(ISNUMBER(F22),N(F22)&gt;=0,N(F22)&lt;=100000,AND(ISNUMBER(Dashboard!$B$3),N(Dashboard!$B$3)&gt;=0,N(Dashboard!$B$3)&lt;=1000000)),F22*Dashboard!$B$3,"Check inputs"))</f>
        <v/>
      </c>
      <c r="I22" s="16" t="str">
        <f>IF(COUNTA($A22:$G22)=0,"",IF($A22="","Check ID",IF(SUMPRODUCT(--($A$2:$A$500=$A22))&gt;1,"Duplicate ID",IF(OR($B22="",SUMPRODUCT(--(Summary!$A$2:$A$21=$B22))=0),"Check area",IF(OR(NOT(OR(D22="Must",D22="Should",D22="Could")),NOT(ISNUMBER(F22)),N(F22)&lt;0,N(F22)&gt;100000),"Check inputs",IF(OR(E22="Standard",E22="Configure",E22="Extend",E22="Gap"),"OK","Not scored"))))))</f>
        <v/>
      </c>
    </row>
    <row r="23" ht="26" customHeight="1" spans="1:9" x14ac:dyDescent="0.25">
      <c r="A23" s="12"/>
      <c r="B23" s="12"/>
      <c r="C23" s="13"/>
      <c r="D23" s="12"/>
      <c r="E23" s="12"/>
      <c r="F23" s="14"/>
      <c r="G23" s="13"/>
      <c r="H23" s="15" t="str">
        <f>IF($A23="","",IF(AND(ISNUMBER(F23),N(F23)&gt;=0,N(F23)&lt;=100000,AND(ISNUMBER(Dashboard!$B$3),N(Dashboard!$B$3)&gt;=0,N(Dashboard!$B$3)&lt;=1000000)),F23*Dashboard!$B$3,"Check inputs"))</f>
        <v/>
      </c>
      <c r="I23" s="16" t="str">
        <f>IF(COUNTA($A23:$G23)=0,"",IF($A23="","Check ID",IF(SUMPRODUCT(--($A$2:$A$500=$A23))&gt;1,"Duplicate ID",IF(OR($B23="",SUMPRODUCT(--(Summary!$A$2:$A$21=$B23))=0),"Check area",IF(OR(NOT(OR(D23="Must",D23="Should",D23="Could")),NOT(ISNUMBER(F23)),N(F23)&lt;0,N(F23)&gt;100000),"Check inputs",IF(OR(E23="Standard",E23="Configure",E23="Extend",E23="Gap"),"OK","Not scored"))))))</f>
        <v/>
      </c>
    </row>
    <row r="24" ht="26" customHeight="1" spans="1:9" x14ac:dyDescent="0.25">
      <c r="A24" s="12"/>
      <c r="B24" s="12"/>
      <c r="C24" s="13"/>
      <c r="D24" s="12"/>
      <c r="E24" s="12"/>
      <c r="F24" s="14"/>
      <c r="G24" s="13"/>
      <c r="H24" s="15" t="str">
        <f>IF($A24="","",IF(AND(ISNUMBER(F24),N(F24)&gt;=0,N(F24)&lt;=100000,AND(ISNUMBER(Dashboard!$B$3),N(Dashboard!$B$3)&gt;=0,N(Dashboard!$B$3)&lt;=1000000)),F24*Dashboard!$B$3,"Check inputs"))</f>
        <v/>
      </c>
      <c r="I24" s="16" t="str">
        <f>IF(COUNTA($A24:$G24)=0,"",IF($A24="","Check ID",IF(SUMPRODUCT(--($A$2:$A$500=$A24))&gt;1,"Duplicate ID",IF(OR($B24="",SUMPRODUCT(--(Summary!$A$2:$A$21=$B24))=0),"Check area",IF(OR(NOT(OR(D24="Must",D24="Should",D24="Could")),NOT(ISNUMBER(F24)),N(F24)&lt;0,N(F24)&gt;100000),"Check inputs",IF(OR(E24="Standard",E24="Configure",E24="Extend",E24="Gap"),"OK","Not scored"))))))</f>
        <v/>
      </c>
    </row>
    <row r="25" ht="26" customHeight="1" spans="1:9" x14ac:dyDescent="0.25">
      <c r="A25" s="12"/>
      <c r="B25" s="12"/>
      <c r="C25" s="13"/>
      <c r="D25" s="12"/>
      <c r="E25" s="12"/>
      <c r="F25" s="14"/>
      <c r="G25" s="13"/>
      <c r="H25" s="15" t="str">
        <f>IF($A25="","",IF(AND(ISNUMBER(F25),N(F25)&gt;=0,N(F25)&lt;=100000,AND(ISNUMBER(Dashboard!$B$3),N(Dashboard!$B$3)&gt;=0,N(Dashboard!$B$3)&lt;=1000000)),F25*Dashboard!$B$3,"Check inputs"))</f>
        <v/>
      </c>
      <c r="I25" s="16" t="str">
        <f>IF(COUNTA($A25:$G25)=0,"",IF($A25="","Check ID",IF(SUMPRODUCT(--($A$2:$A$500=$A25))&gt;1,"Duplicate ID",IF(OR($B25="",SUMPRODUCT(--(Summary!$A$2:$A$21=$B25))=0),"Check area",IF(OR(NOT(OR(D25="Must",D25="Should",D25="Could")),NOT(ISNUMBER(F25)),N(F25)&lt;0,N(F25)&gt;100000),"Check inputs",IF(OR(E25="Standard",E25="Configure",E25="Extend",E25="Gap"),"OK","Not scored"))))))</f>
        <v/>
      </c>
    </row>
    <row r="26" ht="26" customHeight="1" spans="1:9" x14ac:dyDescent="0.25">
      <c r="A26" s="12"/>
      <c r="B26" s="12"/>
      <c r="C26" s="13"/>
      <c r="D26" s="12"/>
      <c r="E26" s="12"/>
      <c r="F26" s="14"/>
      <c r="G26" s="13"/>
      <c r="H26" s="15" t="str">
        <f>IF($A26="","",IF(AND(ISNUMBER(F26),N(F26)&gt;=0,N(F26)&lt;=100000,AND(ISNUMBER(Dashboard!$B$3),N(Dashboard!$B$3)&gt;=0,N(Dashboard!$B$3)&lt;=1000000)),F26*Dashboard!$B$3,"Check inputs"))</f>
        <v/>
      </c>
      <c r="I26" s="16" t="str">
        <f>IF(COUNTA($A26:$G26)=0,"",IF($A26="","Check ID",IF(SUMPRODUCT(--($A$2:$A$500=$A26))&gt;1,"Duplicate ID",IF(OR($B26="",SUMPRODUCT(--(Summary!$A$2:$A$21=$B26))=0),"Check area",IF(OR(NOT(OR(D26="Must",D26="Should",D26="Could")),NOT(ISNUMBER(F26)),N(F26)&lt;0,N(F26)&gt;100000),"Check inputs",IF(OR(E26="Standard",E26="Configure",E26="Extend",E26="Gap"),"OK","Not scored"))))))</f>
        <v/>
      </c>
    </row>
    <row r="27" ht="26" customHeight="1" spans="1:9" x14ac:dyDescent="0.25">
      <c r="A27" s="12"/>
      <c r="B27" s="12"/>
      <c r="C27" s="13"/>
      <c r="D27" s="12"/>
      <c r="E27" s="12"/>
      <c r="F27" s="14"/>
      <c r="G27" s="13"/>
      <c r="H27" s="15" t="str">
        <f>IF($A27="","",IF(AND(ISNUMBER(F27),N(F27)&gt;=0,N(F27)&lt;=100000,AND(ISNUMBER(Dashboard!$B$3),N(Dashboard!$B$3)&gt;=0,N(Dashboard!$B$3)&lt;=1000000)),F27*Dashboard!$B$3,"Check inputs"))</f>
        <v/>
      </c>
      <c r="I27" s="16" t="str">
        <f>IF(COUNTA($A27:$G27)=0,"",IF($A27="","Check ID",IF(SUMPRODUCT(--($A$2:$A$500=$A27))&gt;1,"Duplicate ID",IF(OR($B27="",SUMPRODUCT(--(Summary!$A$2:$A$21=$B27))=0),"Check area",IF(OR(NOT(OR(D27="Must",D27="Should",D27="Could")),NOT(ISNUMBER(F27)),N(F27)&lt;0,N(F27)&gt;100000),"Check inputs",IF(OR(E27="Standard",E27="Configure",E27="Extend",E27="Gap"),"OK","Not scored"))))))</f>
        <v/>
      </c>
    </row>
    <row r="28" ht="26" customHeight="1" spans="1:9" x14ac:dyDescent="0.25">
      <c r="A28" s="12"/>
      <c r="B28" s="12"/>
      <c r="C28" s="13"/>
      <c r="D28" s="12"/>
      <c r="E28" s="12"/>
      <c r="F28" s="14"/>
      <c r="G28" s="13"/>
      <c r="H28" s="15" t="str">
        <f>IF($A28="","",IF(AND(ISNUMBER(F28),N(F28)&gt;=0,N(F28)&lt;=100000,AND(ISNUMBER(Dashboard!$B$3),N(Dashboard!$B$3)&gt;=0,N(Dashboard!$B$3)&lt;=1000000)),F28*Dashboard!$B$3,"Check inputs"))</f>
        <v/>
      </c>
      <c r="I28" s="16" t="str">
        <f>IF(COUNTA($A28:$G28)=0,"",IF($A28="","Check ID",IF(SUMPRODUCT(--($A$2:$A$500=$A28))&gt;1,"Duplicate ID",IF(OR($B28="",SUMPRODUCT(--(Summary!$A$2:$A$21=$B28))=0),"Check area",IF(OR(NOT(OR(D28="Must",D28="Should",D28="Could")),NOT(ISNUMBER(F28)),N(F28)&lt;0,N(F28)&gt;100000),"Check inputs",IF(OR(E28="Standard",E28="Configure",E28="Extend",E28="Gap"),"OK","Not scored"))))))</f>
        <v/>
      </c>
    </row>
    <row r="29" ht="26" customHeight="1" spans="1:9" x14ac:dyDescent="0.25">
      <c r="A29" s="12"/>
      <c r="B29" s="12"/>
      <c r="C29" s="13"/>
      <c r="D29" s="12"/>
      <c r="E29" s="12"/>
      <c r="F29" s="14"/>
      <c r="G29" s="13"/>
      <c r="H29" s="15" t="str">
        <f>IF($A29="","",IF(AND(ISNUMBER(F29),N(F29)&gt;=0,N(F29)&lt;=100000,AND(ISNUMBER(Dashboard!$B$3),N(Dashboard!$B$3)&gt;=0,N(Dashboard!$B$3)&lt;=1000000)),F29*Dashboard!$B$3,"Check inputs"))</f>
        <v/>
      </c>
      <c r="I29" s="16" t="str">
        <f>IF(COUNTA($A29:$G29)=0,"",IF($A29="","Check ID",IF(SUMPRODUCT(--($A$2:$A$500=$A29))&gt;1,"Duplicate ID",IF(OR($B29="",SUMPRODUCT(--(Summary!$A$2:$A$21=$B29))=0),"Check area",IF(OR(NOT(OR(D29="Must",D29="Should",D29="Could")),NOT(ISNUMBER(F29)),N(F29)&lt;0,N(F29)&gt;100000),"Check inputs",IF(OR(E29="Standard",E29="Configure",E29="Extend",E29="Gap"),"OK","Not scored"))))))</f>
        <v/>
      </c>
    </row>
    <row r="30" ht="26" customHeight="1" spans="1:9" x14ac:dyDescent="0.25">
      <c r="A30" s="12"/>
      <c r="B30" s="12"/>
      <c r="C30" s="13"/>
      <c r="D30" s="12"/>
      <c r="E30" s="12"/>
      <c r="F30" s="14"/>
      <c r="G30" s="13"/>
      <c r="H30" s="15" t="str">
        <f>IF($A30="","",IF(AND(ISNUMBER(F30),N(F30)&gt;=0,N(F30)&lt;=100000,AND(ISNUMBER(Dashboard!$B$3),N(Dashboard!$B$3)&gt;=0,N(Dashboard!$B$3)&lt;=1000000)),F30*Dashboard!$B$3,"Check inputs"))</f>
        <v/>
      </c>
      <c r="I30" s="16" t="str">
        <f>IF(COUNTA($A30:$G30)=0,"",IF($A30="","Check ID",IF(SUMPRODUCT(--($A$2:$A$500=$A30))&gt;1,"Duplicate ID",IF(OR($B30="",SUMPRODUCT(--(Summary!$A$2:$A$21=$B30))=0),"Check area",IF(OR(NOT(OR(D30="Must",D30="Should",D30="Could")),NOT(ISNUMBER(F30)),N(F30)&lt;0,N(F30)&gt;100000),"Check inputs",IF(OR(E30="Standard",E30="Configure",E30="Extend",E30="Gap"),"OK","Not scored"))))))</f>
        <v/>
      </c>
    </row>
    <row r="31" ht="26" customHeight="1" spans="1:9" x14ac:dyDescent="0.25">
      <c r="A31" s="12"/>
      <c r="B31" s="12"/>
      <c r="C31" s="13"/>
      <c r="D31" s="12"/>
      <c r="E31" s="12"/>
      <c r="F31" s="14"/>
      <c r="G31" s="13"/>
      <c r="H31" s="15" t="str">
        <f>IF($A31="","",IF(AND(ISNUMBER(F31),N(F31)&gt;=0,N(F31)&lt;=100000,AND(ISNUMBER(Dashboard!$B$3),N(Dashboard!$B$3)&gt;=0,N(Dashboard!$B$3)&lt;=1000000)),F31*Dashboard!$B$3,"Check inputs"))</f>
        <v/>
      </c>
      <c r="I31" s="16" t="str">
        <f>IF(COUNTA($A31:$G31)=0,"",IF($A31="","Check ID",IF(SUMPRODUCT(--($A$2:$A$500=$A31))&gt;1,"Duplicate ID",IF(OR($B31="",SUMPRODUCT(--(Summary!$A$2:$A$21=$B31))=0),"Check area",IF(OR(NOT(OR(D31="Must",D31="Should",D31="Could")),NOT(ISNUMBER(F31)),N(F31)&lt;0,N(F31)&gt;100000),"Check inputs",IF(OR(E31="Standard",E31="Configure",E31="Extend",E31="Gap"),"OK","Not scored"))))))</f>
        <v/>
      </c>
    </row>
    <row r="32" ht="26" customHeight="1" spans="1:9" x14ac:dyDescent="0.25">
      <c r="A32" s="12"/>
      <c r="B32" s="12"/>
      <c r="C32" s="13"/>
      <c r="D32" s="12"/>
      <c r="E32" s="12"/>
      <c r="F32" s="14"/>
      <c r="G32" s="13"/>
      <c r="H32" s="15" t="str">
        <f>IF($A32="","",IF(AND(ISNUMBER(F32),N(F32)&gt;=0,N(F32)&lt;=100000,AND(ISNUMBER(Dashboard!$B$3),N(Dashboard!$B$3)&gt;=0,N(Dashboard!$B$3)&lt;=1000000)),F32*Dashboard!$B$3,"Check inputs"))</f>
        <v/>
      </c>
      <c r="I32" s="16" t="str">
        <f>IF(COUNTA($A32:$G32)=0,"",IF($A32="","Check ID",IF(SUMPRODUCT(--($A$2:$A$500=$A32))&gt;1,"Duplicate ID",IF(OR($B32="",SUMPRODUCT(--(Summary!$A$2:$A$21=$B32))=0),"Check area",IF(OR(NOT(OR(D32="Must",D32="Should",D32="Could")),NOT(ISNUMBER(F32)),N(F32)&lt;0,N(F32)&gt;100000),"Check inputs",IF(OR(E32="Standard",E32="Configure",E32="Extend",E32="Gap"),"OK","Not scored"))))))</f>
        <v/>
      </c>
    </row>
    <row r="33" ht="26" customHeight="1" spans="1:9" x14ac:dyDescent="0.25">
      <c r="A33" s="12"/>
      <c r="B33" s="12"/>
      <c r="C33" s="13"/>
      <c r="D33" s="12"/>
      <c r="E33" s="12"/>
      <c r="F33" s="14"/>
      <c r="G33" s="13"/>
      <c r="H33" s="15" t="str">
        <f>IF($A33="","",IF(AND(ISNUMBER(F33),N(F33)&gt;=0,N(F33)&lt;=100000,AND(ISNUMBER(Dashboard!$B$3),N(Dashboard!$B$3)&gt;=0,N(Dashboard!$B$3)&lt;=1000000)),F33*Dashboard!$B$3,"Check inputs"))</f>
        <v/>
      </c>
      <c r="I33" s="16" t="str">
        <f>IF(COUNTA($A33:$G33)=0,"",IF($A33="","Check ID",IF(SUMPRODUCT(--($A$2:$A$500=$A33))&gt;1,"Duplicate ID",IF(OR($B33="",SUMPRODUCT(--(Summary!$A$2:$A$21=$B33))=0),"Check area",IF(OR(NOT(OR(D33="Must",D33="Should",D33="Could")),NOT(ISNUMBER(F33)),N(F33)&lt;0,N(F33)&gt;100000),"Check inputs",IF(OR(E33="Standard",E33="Configure",E33="Extend",E33="Gap"),"OK","Not scored"))))))</f>
        <v/>
      </c>
    </row>
    <row r="34" ht="26" customHeight="1" spans="1:9" x14ac:dyDescent="0.25">
      <c r="A34" s="12"/>
      <c r="B34" s="12"/>
      <c r="C34" s="13"/>
      <c r="D34" s="12"/>
      <c r="E34" s="12"/>
      <c r="F34" s="14"/>
      <c r="G34" s="13"/>
      <c r="H34" s="15" t="str">
        <f>IF($A34="","",IF(AND(ISNUMBER(F34),N(F34)&gt;=0,N(F34)&lt;=100000,AND(ISNUMBER(Dashboard!$B$3),N(Dashboard!$B$3)&gt;=0,N(Dashboard!$B$3)&lt;=1000000)),F34*Dashboard!$B$3,"Check inputs"))</f>
        <v/>
      </c>
      <c r="I34" s="16" t="str">
        <f>IF(COUNTA($A34:$G34)=0,"",IF($A34="","Check ID",IF(SUMPRODUCT(--($A$2:$A$500=$A34))&gt;1,"Duplicate ID",IF(OR($B34="",SUMPRODUCT(--(Summary!$A$2:$A$21=$B34))=0),"Check area",IF(OR(NOT(OR(D34="Must",D34="Should",D34="Could")),NOT(ISNUMBER(F34)),N(F34)&lt;0,N(F34)&gt;100000),"Check inputs",IF(OR(E34="Standard",E34="Configure",E34="Extend",E34="Gap"),"OK","Not scored"))))))</f>
        <v/>
      </c>
    </row>
    <row r="35" ht="26" customHeight="1" spans="1:9" x14ac:dyDescent="0.25">
      <c r="A35" s="12"/>
      <c r="B35" s="12"/>
      <c r="C35" s="13"/>
      <c r="D35" s="12"/>
      <c r="E35" s="12"/>
      <c r="F35" s="14"/>
      <c r="G35" s="13"/>
      <c r="H35" s="15" t="str">
        <f>IF($A35="","",IF(AND(ISNUMBER(F35),N(F35)&gt;=0,N(F35)&lt;=100000,AND(ISNUMBER(Dashboard!$B$3),N(Dashboard!$B$3)&gt;=0,N(Dashboard!$B$3)&lt;=1000000)),F35*Dashboard!$B$3,"Check inputs"))</f>
        <v/>
      </c>
      <c r="I35" s="16" t="str">
        <f>IF(COUNTA($A35:$G35)=0,"",IF($A35="","Check ID",IF(SUMPRODUCT(--($A$2:$A$500=$A35))&gt;1,"Duplicate ID",IF(OR($B35="",SUMPRODUCT(--(Summary!$A$2:$A$21=$B35))=0),"Check area",IF(OR(NOT(OR(D35="Must",D35="Should",D35="Could")),NOT(ISNUMBER(F35)),N(F35)&lt;0,N(F35)&gt;100000),"Check inputs",IF(OR(E35="Standard",E35="Configure",E35="Extend",E35="Gap"),"OK","Not scored"))))))</f>
        <v/>
      </c>
    </row>
    <row r="36" ht="26" customHeight="1" spans="1:9" x14ac:dyDescent="0.25">
      <c r="A36" s="12"/>
      <c r="B36" s="12"/>
      <c r="C36" s="13"/>
      <c r="D36" s="12"/>
      <c r="E36" s="12"/>
      <c r="F36" s="14"/>
      <c r="G36" s="13"/>
      <c r="H36" s="15" t="str">
        <f>IF($A36="","",IF(AND(ISNUMBER(F36),N(F36)&gt;=0,N(F36)&lt;=100000,AND(ISNUMBER(Dashboard!$B$3),N(Dashboard!$B$3)&gt;=0,N(Dashboard!$B$3)&lt;=1000000)),F36*Dashboard!$B$3,"Check inputs"))</f>
        <v/>
      </c>
      <c r="I36" s="16" t="str">
        <f>IF(COUNTA($A36:$G36)=0,"",IF($A36="","Check ID",IF(SUMPRODUCT(--($A$2:$A$500=$A36))&gt;1,"Duplicate ID",IF(OR($B36="",SUMPRODUCT(--(Summary!$A$2:$A$21=$B36))=0),"Check area",IF(OR(NOT(OR(D36="Must",D36="Should",D36="Could")),NOT(ISNUMBER(F36)),N(F36)&lt;0,N(F36)&gt;100000),"Check inputs",IF(OR(E36="Standard",E36="Configure",E36="Extend",E36="Gap"),"OK","Not scored"))))))</f>
        <v/>
      </c>
    </row>
    <row r="37" ht="26" customHeight="1" spans="1:9" x14ac:dyDescent="0.25">
      <c r="A37" s="12"/>
      <c r="B37" s="12"/>
      <c r="C37" s="13"/>
      <c r="D37" s="12"/>
      <c r="E37" s="12"/>
      <c r="F37" s="14"/>
      <c r="G37" s="13"/>
      <c r="H37" s="15" t="str">
        <f>IF($A37="","",IF(AND(ISNUMBER(F37),N(F37)&gt;=0,N(F37)&lt;=100000,AND(ISNUMBER(Dashboard!$B$3),N(Dashboard!$B$3)&gt;=0,N(Dashboard!$B$3)&lt;=1000000)),F37*Dashboard!$B$3,"Check inputs"))</f>
        <v/>
      </c>
      <c r="I37" s="16" t="str">
        <f>IF(COUNTA($A37:$G37)=0,"",IF($A37="","Check ID",IF(SUMPRODUCT(--($A$2:$A$500=$A37))&gt;1,"Duplicate ID",IF(OR($B37="",SUMPRODUCT(--(Summary!$A$2:$A$21=$B37))=0),"Check area",IF(OR(NOT(OR(D37="Must",D37="Should",D37="Could")),NOT(ISNUMBER(F37)),N(F37)&lt;0,N(F37)&gt;100000),"Check inputs",IF(OR(E37="Standard",E37="Configure",E37="Extend",E37="Gap"),"OK","Not scored"))))))</f>
        <v/>
      </c>
    </row>
    <row r="38" ht="26" customHeight="1" spans="1:9" x14ac:dyDescent="0.25">
      <c r="A38" s="12"/>
      <c r="B38" s="12"/>
      <c r="C38" s="13"/>
      <c r="D38" s="12"/>
      <c r="E38" s="12"/>
      <c r="F38" s="14"/>
      <c r="G38" s="13"/>
      <c r="H38" s="15" t="str">
        <f>IF($A38="","",IF(AND(ISNUMBER(F38),N(F38)&gt;=0,N(F38)&lt;=100000,AND(ISNUMBER(Dashboard!$B$3),N(Dashboard!$B$3)&gt;=0,N(Dashboard!$B$3)&lt;=1000000)),F38*Dashboard!$B$3,"Check inputs"))</f>
        <v/>
      </c>
      <c r="I38" s="16" t="str">
        <f>IF(COUNTA($A38:$G38)=0,"",IF($A38="","Check ID",IF(SUMPRODUCT(--($A$2:$A$500=$A38))&gt;1,"Duplicate ID",IF(OR($B38="",SUMPRODUCT(--(Summary!$A$2:$A$21=$B38))=0),"Check area",IF(OR(NOT(OR(D38="Must",D38="Should",D38="Could")),NOT(ISNUMBER(F38)),N(F38)&lt;0,N(F38)&gt;100000),"Check inputs",IF(OR(E38="Standard",E38="Configure",E38="Extend",E38="Gap"),"OK","Not scored"))))))</f>
        <v/>
      </c>
    </row>
    <row r="39" ht="26" customHeight="1" spans="1:9" x14ac:dyDescent="0.25">
      <c r="A39" s="12"/>
      <c r="B39" s="12"/>
      <c r="C39" s="13"/>
      <c r="D39" s="12"/>
      <c r="E39" s="12"/>
      <c r="F39" s="14"/>
      <c r="G39" s="13"/>
      <c r="H39" s="15" t="str">
        <f>IF($A39="","",IF(AND(ISNUMBER(F39),N(F39)&gt;=0,N(F39)&lt;=100000,AND(ISNUMBER(Dashboard!$B$3),N(Dashboard!$B$3)&gt;=0,N(Dashboard!$B$3)&lt;=1000000)),F39*Dashboard!$B$3,"Check inputs"))</f>
        <v/>
      </c>
      <c r="I39" s="16" t="str">
        <f>IF(COUNTA($A39:$G39)=0,"",IF($A39="","Check ID",IF(SUMPRODUCT(--($A$2:$A$500=$A39))&gt;1,"Duplicate ID",IF(OR($B39="",SUMPRODUCT(--(Summary!$A$2:$A$21=$B39))=0),"Check area",IF(OR(NOT(OR(D39="Must",D39="Should",D39="Could")),NOT(ISNUMBER(F39)),N(F39)&lt;0,N(F39)&gt;100000),"Check inputs",IF(OR(E39="Standard",E39="Configure",E39="Extend",E39="Gap"),"OK","Not scored"))))))</f>
        <v/>
      </c>
    </row>
    <row r="40" ht="26" customHeight="1" spans="1:9" x14ac:dyDescent="0.25">
      <c r="A40" s="12"/>
      <c r="B40" s="12"/>
      <c r="C40" s="13"/>
      <c r="D40" s="12"/>
      <c r="E40" s="12"/>
      <c r="F40" s="14"/>
      <c r="G40" s="13"/>
      <c r="H40" s="15" t="str">
        <f>IF($A40="","",IF(AND(ISNUMBER(F40),N(F40)&gt;=0,N(F40)&lt;=100000,AND(ISNUMBER(Dashboard!$B$3),N(Dashboard!$B$3)&gt;=0,N(Dashboard!$B$3)&lt;=1000000)),F40*Dashboard!$B$3,"Check inputs"))</f>
        <v/>
      </c>
      <c r="I40" s="16" t="str">
        <f>IF(COUNTA($A40:$G40)=0,"",IF($A40="","Check ID",IF(SUMPRODUCT(--($A$2:$A$500=$A40))&gt;1,"Duplicate ID",IF(OR($B40="",SUMPRODUCT(--(Summary!$A$2:$A$21=$B40))=0),"Check area",IF(OR(NOT(OR(D40="Must",D40="Should",D40="Could")),NOT(ISNUMBER(F40)),N(F40)&lt;0,N(F40)&gt;100000),"Check inputs",IF(OR(E40="Standard",E40="Configure",E40="Extend",E40="Gap"),"OK","Not scored"))))))</f>
        <v/>
      </c>
    </row>
    <row r="41" ht="26" customHeight="1" spans="1:9" x14ac:dyDescent="0.25">
      <c r="A41" s="12"/>
      <c r="B41" s="12"/>
      <c r="C41" s="13"/>
      <c r="D41" s="12"/>
      <c r="E41" s="12"/>
      <c r="F41" s="14"/>
      <c r="G41" s="13"/>
      <c r="H41" s="15" t="str">
        <f>IF($A41="","",IF(AND(ISNUMBER(F41),N(F41)&gt;=0,N(F41)&lt;=100000,AND(ISNUMBER(Dashboard!$B$3),N(Dashboard!$B$3)&gt;=0,N(Dashboard!$B$3)&lt;=1000000)),F41*Dashboard!$B$3,"Check inputs"))</f>
        <v/>
      </c>
      <c r="I41" s="16" t="str">
        <f>IF(COUNTA($A41:$G41)=0,"",IF($A41="","Check ID",IF(SUMPRODUCT(--($A$2:$A$500=$A41))&gt;1,"Duplicate ID",IF(OR($B41="",SUMPRODUCT(--(Summary!$A$2:$A$21=$B41))=0),"Check area",IF(OR(NOT(OR(D41="Must",D41="Should",D41="Could")),NOT(ISNUMBER(F41)),N(F41)&lt;0,N(F41)&gt;100000),"Check inputs",IF(OR(E41="Standard",E41="Configure",E41="Extend",E41="Gap"),"OK","Not scored"))))))</f>
        <v/>
      </c>
    </row>
    <row r="42" ht="26" customHeight="1" spans="1:9" x14ac:dyDescent="0.25">
      <c r="A42" s="12"/>
      <c r="B42" s="12"/>
      <c r="C42" s="13"/>
      <c r="D42" s="12"/>
      <c r="E42" s="12"/>
      <c r="F42" s="14"/>
      <c r="G42" s="13"/>
      <c r="H42" s="15" t="str">
        <f>IF($A42="","",IF(AND(ISNUMBER(F42),N(F42)&gt;=0,N(F42)&lt;=100000,AND(ISNUMBER(Dashboard!$B$3),N(Dashboard!$B$3)&gt;=0,N(Dashboard!$B$3)&lt;=1000000)),F42*Dashboard!$B$3,"Check inputs"))</f>
        <v/>
      </c>
      <c r="I42" s="16" t="str">
        <f>IF(COUNTA($A42:$G42)=0,"",IF($A42="","Check ID",IF(SUMPRODUCT(--($A$2:$A$500=$A42))&gt;1,"Duplicate ID",IF(OR($B42="",SUMPRODUCT(--(Summary!$A$2:$A$21=$B42))=0),"Check area",IF(OR(NOT(OR(D42="Must",D42="Should",D42="Could")),NOT(ISNUMBER(F42)),N(F42)&lt;0,N(F42)&gt;100000),"Check inputs",IF(OR(E42="Standard",E42="Configure",E42="Extend",E42="Gap"),"OK","Not scored"))))))</f>
        <v/>
      </c>
    </row>
    <row r="43" ht="26" customHeight="1" spans="1:9" x14ac:dyDescent="0.25">
      <c r="A43" s="12"/>
      <c r="B43" s="12"/>
      <c r="C43" s="13"/>
      <c r="D43" s="12"/>
      <c r="E43" s="12"/>
      <c r="F43" s="14"/>
      <c r="G43" s="13"/>
      <c r="H43" s="15" t="str">
        <f>IF($A43="","",IF(AND(ISNUMBER(F43),N(F43)&gt;=0,N(F43)&lt;=100000,AND(ISNUMBER(Dashboard!$B$3),N(Dashboard!$B$3)&gt;=0,N(Dashboard!$B$3)&lt;=1000000)),F43*Dashboard!$B$3,"Check inputs"))</f>
        <v/>
      </c>
      <c r="I43" s="16" t="str">
        <f>IF(COUNTA($A43:$G43)=0,"",IF($A43="","Check ID",IF(SUMPRODUCT(--($A$2:$A$500=$A43))&gt;1,"Duplicate ID",IF(OR($B43="",SUMPRODUCT(--(Summary!$A$2:$A$21=$B43))=0),"Check area",IF(OR(NOT(OR(D43="Must",D43="Should",D43="Could")),NOT(ISNUMBER(F43)),N(F43)&lt;0,N(F43)&gt;100000),"Check inputs",IF(OR(E43="Standard",E43="Configure",E43="Extend",E43="Gap"),"OK","Not scored"))))))</f>
        <v/>
      </c>
    </row>
    <row r="44" ht="26" customHeight="1" spans="1:9" x14ac:dyDescent="0.25">
      <c r="A44" s="12"/>
      <c r="B44" s="12"/>
      <c r="C44" s="13"/>
      <c r="D44" s="12"/>
      <c r="E44" s="12"/>
      <c r="F44" s="14"/>
      <c r="G44" s="13"/>
      <c r="H44" s="15" t="str">
        <f>IF($A44="","",IF(AND(ISNUMBER(F44),N(F44)&gt;=0,N(F44)&lt;=100000,AND(ISNUMBER(Dashboard!$B$3),N(Dashboard!$B$3)&gt;=0,N(Dashboard!$B$3)&lt;=1000000)),F44*Dashboard!$B$3,"Check inputs"))</f>
        <v/>
      </c>
      <c r="I44" s="16" t="str">
        <f>IF(COUNTA($A44:$G44)=0,"",IF($A44="","Check ID",IF(SUMPRODUCT(--($A$2:$A$500=$A44))&gt;1,"Duplicate ID",IF(OR($B44="",SUMPRODUCT(--(Summary!$A$2:$A$21=$B44))=0),"Check area",IF(OR(NOT(OR(D44="Must",D44="Should",D44="Could")),NOT(ISNUMBER(F44)),N(F44)&lt;0,N(F44)&gt;100000),"Check inputs",IF(OR(E44="Standard",E44="Configure",E44="Extend",E44="Gap"),"OK","Not scored"))))))</f>
        <v/>
      </c>
    </row>
    <row r="45" ht="26" customHeight="1" spans="1:9" x14ac:dyDescent="0.25">
      <c r="A45" s="12"/>
      <c r="B45" s="12"/>
      <c r="C45" s="13"/>
      <c r="D45" s="12"/>
      <c r="E45" s="12"/>
      <c r="F45" s="14"/>
      <c r="G45" s="13"/>
      <c r="H45" s="15" t="str">
        <f>IF($A45="","",IF(AND(ISNUMBER(F45),N(F45)&gt;=0,N(F45)&lt;=100000,AND(ISNUMBER(Dashboard!$B$3),N(Dashboard!$B$3)&gt;=0,N(Dashboard!$B$3)&lt;=1000000)),F45*Dashboard!$B$3,"Check inputs"))</f>
        <v/>
      </c>
      <c r="I45" s="16" t="str">
        <f>IF(COUNTA($A45:$G45)=0,"",IF($A45="","Check ID",IF(SUMPRODUCT(--($A$2:$A$500=$A45))&gt;1,"Duplicate ID",IF(OR($B45="",SUMPRODUCT(--(Summary!$A$2:$A$21=$B45))=0),"Check area",IF(OR(NOT(OR(D45="Must",D45="Should",D45="Could")),NOT(ISNUMBER(F45)),N(F45)&lt;0,N(F45)&gt;100000),"Check inputs",IF(OR(E45="Standard",E45="Configure",E45="Extend",E45="Gap"),"OK","Not scored"))))))</f>
        <v/>
      </c>
    </row>
    <row r="46" ht="26" customHeight="1" spans="1:9" x14ac:dyDescent="0.25">
      <c r="A46" s="12"/>
      <c r="B46" s="12"/>
      <c r="C46" s="13"/>
      <c r="D46" s="12"/>
      <c r="E46" s="12"/>
      <c r="F46" s="14"/>
      <c r="G46" s="13"/>
      <c r="H46" s="15" t="str">
        <f>IF($A46="","",IF(AND(ISNUMBER(F46),N(F46)&gt;=0,N(F46)&lt;=100000,AND(ISNUMBER(Dashboard!$B$3),N(Dashboard!$B$3)&gt;=0,N(Dashboard!$B$3)&lt;=1000000)),F46*Dashboard!$B$3,"Check inputs"))</f>
        <v/>
      </c>
      <c r="I46" s="16" t="str">
        <f>IF(COUNTA($A46:$G46)=0,"",IF($A46="","Check ID",IF(SUMPRODUCT(--($A$2:$A$500=$A46))&gt;1,"Duplicate ID",IF(OR($B46="",SUMPRODUCT(--(Summary!$A$2:$A$21=$B46))=0),"Check area",IF(OR(NOT(OR(D46="Must",D46="Should",D46="Could")),NOT(ISNUMBER(F46)),N(F46)&lt;0,N(F46)&gt;100000),"Check inputs",IF(OR(E46="Standard",E46="Configure",E46="Extend",E46="Gap"),"OK","Not scored"))))))</f>
        <v/>
      </c>
    </row>
    <row r="47" ht="26" customHeight="1" spans="1:9" x14ac:dyDescent="0.25">
      <c r="A47" s="12"/>
      <c r="B47" s="12"/>
      <c r="C47" s="13"/>
      <c r="D47" s="12"/>
      <c r="E47" s="12"/>
      <c r="F47" s="14"/>
      <c r="G47" s="13"/>
      <c r="H47" s="15" t="str">
        <f>IF($A47="","",IF(AND(ISNUMBER(F47),N(F47)&gt;=0,N(F47)&lt;=100000,AND(ISNUMBER(Dashboard!$B$3),N(Dashboard!$B$3)&gt;=0,N(Dashboard!$B$3)&lt;=1000000)),F47*Dashboard!$B$3,"Check inputs"))</f>
        <v/>
      </c>
      <c r="I47" s="16" t="str">
        <f>IF(COUNTA($A47:$G47)=0,"",IF($A47="","Check ID",IF(SUMPRODUCT(--($A$2:$A$500=$A47))&gt;1,"Duplicate ID",IF(OR($B47="",SUMPRODUCT(--(Summary!$A$2:$A$21=$B47))=0),"Check area",IF(OR(NOT(OR(D47="Must",D47="Should",D47="Could")),NOT(ISNUMBER(F47)),N(F47)&lt;0,N(F47)&gt;100000),"Check inputs",IF(OR(E47="Standard",E47="Configure",E47="Extend",E47="Gap"),"OK","Not scored"))))))</f>
        <v/>
      </c>
    </row>
    <row r="48" ht="26" customHeight="1" spans="1:9" x14ac:dyDescent="0.25">
      <c r="A48" s="12"/>
      <c r="B48" s="12"/>
      <c r="C48" s="13"/>
      <c r="D48" s="12"/>
      <c r="E48" s="12"/>
      <c r="F48" s="14"/>
      <c r="G48" s="13"/>
      <c r="H48" s="15" t="str">
        <f>IF($A48="","",IF(AND(ISNUMBER(F48),N(F48)&gt;=0,N(F48)&lt;=100000,AND(ISNUMBER(Dashboard!$B$3),N(Dashboard!$B$3)&gt;=0,N(Dashboard!$B$3)&lt;=1000000)),F48*Dashboard!$B$3,"Check inputs"))</f>
        <v/>
      </c>
      <c r="I48" s="16" t="str">
        <f>IF(COUNTA($A48:$G48)=0,"",IF($A48="","Check ID",IF(SUMPRODUCT(--($A$2:$A$500=$A48))&gt;1,"Duplicate ID",IF(OR($B48="",SUMPRODUCT(--(Summary!$A$2:$A$21=$B48))=0),"Check area",IF(OR(NOT(OR(D48="Must",D48="Should",D48="Could")),NOT(ISNUMBER(F48)),N(F48)&lt;0,N(F48)&gt;100000),"Check inputs",IF(OR(E48="Standard",E48="Configure",E48="Extend",E48="Gap"),"OK","Not scored"))))))</f>
        <v/>
      </c>
    </row>
    <row r="49" ht="26" customHeight="1" spans="1:9" x14ac:dyDescent="0.25">
      <c r="A49" s="12"/>
      <c r="B49" s="12"/>
      <c r="C49" s="13"/>
      <c r="D49" s="12"/>
      <c r="E49" s="12"/>
      <c r="F49" s="14"/>
      <c r="G49" s="13"/>
      <c r="H49" s="15" t="str">
        <f>IF($A49="","",IF(AND(ISNUMBER(F49),N(F49)&gt;=0,N(F49)&lt;=100000,AND(ISNUMBER(Dashboard!$B$3),N(Dashboard!$B$3)&gt;=0,N(Dashboard!$B$3)&lt;=1000000)),F49*Dashboard!$B$3,"Check inputs"))</f>
        <v/>
      </c>
      <c r="I49" s="16" t="str">
        <f>IF(COUNTA($A49:$G49)=0,"",IF($A49="","Check ID",IF(SUMPRODUCT(--($A$2:$A$500=$A49))&gt;1,"Duplicate ID",IF(OR($B49="",SUMPRODUCT(--(Summary!$A$2:$A$21=$B49))=0),"Check area",IF(OR(NOT(OR(D49="Must",D49="Should",D49="Could")),NOT(ISNUMBER(F49)),N(F49)&lt;0,N(F49)&gt;100000),"Check inputs",IF(OR(E49="Standard",E49="Configure",E49="Extend",E49="Gap"),"OK","Not scored"))))))</f>
        <v/>
      </c>
    </row>
    <row r="50" ht="26" customHeight="1" spans="1:9" x14ac:dyDescent="0.25">
      <c r="A50" s="12"/>
      <c r="B50" s="12"/>
      <c r="C50" s="13"/>
      <c r="D50" s="12"/>
      <c r="E50" s="12"/>
      <c r="F50" s="14"/>
      <c r="G50" s="13"/>
      <c r="H50" s="15" t="str">
        <f>IF($A50="","",IF(AND(ISNUMBER(F50),N(F50)&gt;=0,N(F50)&lt;=100000,AND(ISNUMBER(Dashboard!$B$3),N(Dashboard!$B$3)&gt;=0,N(Dashboard!$B$3)&lt;=1000000)),F50*Dashboard!$B$3,"Check inputs"))</f>
        <v/>
      </c>
      <c r="I50" s="16" t="str">
        <f>IF(COUNTA($A50:$G50)=0,"",IF($A50="","Check ID",IF(SUMPRODUCT(--($A$2:$A$500=$A50))&gt;1,"Duplicate ID",IF(OR($B50="",SUMPRODUCT(--(Summary!$A$2:$A$21=$B50))=0),"Check area",IF(OR(NOT(OR(D50="Must",D50="Should",D50="Could")),NOT(ISNUMBER(F50)),N(F50)&lt;0,N(F50)&gt;100000),"Check inputs",IF(OR(E50="Standard",E50="Configure",E50="Extend",E50="Gap"),"OK","Not scored"))))))</f>
        <v/>
      </c>
    </row>
    <row r="51" ht="26" customHeight="1" spans="1:9" x14ac:dyDescent="0.25">
      <c r="A51" s="12"/>
      <c r="B51" s="12"/>
      <c r="C51" s="13"/>
      <c r="D51" s="12"/>
      <c r="E51" s="12"/>
      <c r="F51" s="14"/>
      <c r="G51" s="13"/>
      <c r="H51" s="15" t="str">
        <f>IF($A51="","",IF(AND(ISNUMBER(F51),N(F51)&gt;=0,N(F51)&lt;=100000,AND(ISNUMBER(Dashboard!$B$3),N(Dashboard!$B$3)&gt;=0,N(Dashboard!$B$3)&lt;=1000000)),F51*Dashboard!$B$3,"Check inputs"))</f>
        <v/>
      </c>
      <c r="I51" s="16" t="str">
        <f>IF(COUNTA($A51:$G51)=0,"",IF($A51="","Check ID",IF(SUMPRODUCT(--($A$2:$A$500=$A51))&gt;1,"Duplicate ID",IF(OR($B51="",SUMPRODUCT(--(Summary!$A$2:$A$21=$B51))=0),"Check area",IF(OR(NOT(OR(D51="Must",D51="Should",D51="Could")),NOT(ISNUMBER(F51)),N(F51)&lt;0,N(F51)&gt;100000),"Check inputs",IF(OR(E51="Standard",E51="Configure",E51="Extend",E51="Gap"),"OK","Not scored"))))))</f>
        <v/>
      </c>
    </row>
    <row r="52" ht="26" customHeight="1" spans="1:9" x14ac:dyDescent="0.25">
      <c r="A52" s="12"/>
      <c r="B52" s="12"/>
      <c r="C52" s="13"/>
      <c r="D52" s="12"/>
      <c r="E52" s="12"/>
      <c r="F52" s="14"/>
      <c r="G52" s="13"/>
      <c r="H52" s="15" t="str">
        <f>IF($A52="","",IF(AND(ISNUMBER(F52),N(F52)&gt;=0,N(F52)&lt;=100000,AND(ISNUMBER(Dashboard!$B$3),N(Dashboard!$B$3)&gt;=0,N(Dashboard!$B$3)&lt;=1000000)),F52*Dashboard!$B$3,"Check inputs"))</f>
        <v/>
      </c>
      <c r="I52" s="16" t="str">
        <f>IF(COUNTA($A52:$G52)=0,"",IF($A52="","Check ID",IF(SUMPRODUCT(--($A$2:$A$500=$A52))&gt;1,"Duplicate ID",IF(OR($B52="",SUMPRODUCT(--(Summary!$A$2:$A$21=$B52))=0),"Check area",IF(OR(NOT(OR(D52="Must",D52="Should",D52="Could")),NOT(ISNUMBER(F52)),N(F52)&lt;0,N(F52)&gt;100000),"Check inputs",IF(OR(E52="Standard",E52="Configure",E52="Extend",E52="Gap"),"OK","Not scored"))))))</f>
        <v/>
      </c>
    </row>
    <row r="53" ht="26" customHeight="1" spans="1:9" x14ac:dyDescent="0.25">
      <c r="A53" s="12"/>
      <c r="B53" s="12"/>
      <c r="C53" s="13"/>
      <c r="D53" s="12"/>
      <c r="E53" s="12"/>
      <c r="F53" s="14"/>
      <c r="G53" s="13"/>
      <c r="H53" s="15" t="str">
        <f>IF($A53="","",IF(AND(ISNUMBER(F53),N(F53)&gt;=0,N(F53)&lt;=100000,AND(ISNUMBER(Dashboard!$B$3),N(Dashboard!$B$3)&gt;=0,N(Dashboard!$B$3)&lt;=1000000)),F53*Dashboard!$B$3,"Check inputs"))</f>
        <v/>
      </c>
      <c r="I53" s="16" t="str">
        <f>IF(COUNTA($A53:$G53)=0,"",IF($A53="","Check ID",IF(SUMPRODUCT(--($A$2:$A$500=$A53))&gt;1,"Duplicate ID",IF(OR($B53="",SUMPRODUCT(--(Summary!$A$2:$A$21=$B53))=0),"Check area",IF(OR(NOT(OR(D53="Must",D53="Should",D53="Could")),NOT(ISNUMBER(F53)),N(F53)&lt;0,N(F53)&gt;100000),"Check inputs",IF(OR(E53="Standard",E53="Configure",E53="Extend",E53="Gap"),"OK","Not scored"))))))</f>
        <v/>
      </c>
    </row>
    <row r="54" ht="26" customHeight="1" spans="1:9" x14ac:dyDescent="0.25">
      <c r="A54" s="12"/>
      <c r="B54" s="12"/>
      <c r="C54" s="13"/>
      <c r="D54" s="12"/>
      <c r="E54" s="12"/>
      <c r="F54" s="14"/>
      <c r="G54" s="13"/>
      <c r="H54" s="15" t="str">
        <f>IF($A54="","",IF(AND(ISNUMBER(F54),N(F54)&gt;=0,N(F54)&lt;=100000,AND(ISNUMBER(Dashboard!$B$3),N(Dashboard!$B$3)&gt;=0,N(Dashboard!$B$3)&lt;=1000000)),F54*Dashboard!$B$3,"Check inputs"))</f>
        <v/>
      </c>
      <c r="I54" s="16" t="str">
        <f>IF(COUNTA($A54:$G54)=0,"",IF($A54="","Check ID",IF(SUMPRODUCT(--($A$2:$A$500=$A54))&gt;1,"Duplicate ID",IF(OR($B54="",SUMPRODUCT(--(Summary!$A$2:$A$21=$B54))=0),"Check area",IF(OR(NOT(OR(D54="Must",D54="Should",D54="Could")),NOT(ISNUMBER(F54)),N(F54)&lt;0,N(F54)&gt;100000),"Check inputs",IF(OR(E54="Standard",E54="Configure",E54="Extend",E54="Gap"),"OK","Not scored"))))))</f>
        <v/>
      </c>
    </row>
    <row r="55" ht="26" customHeight="1" spans="1:9" x14ac:dyDescent="0.25">
      <c r="A55" s="12"/>
      <c r="B55" s="12"/>
      <c r="C55" s="13"/>
      <c r="D55" s="12"/>
      <c r="E55" s="12"/>
      <c r="F55" s="14"/>
      <c r="G55" s="13"/>
      <c r="H55" s="15" t="str">
        <f>IF($A55="","",IF(AND(ISNUMBER(F55),N(F55)&gt;=0,N(F55)&lt;=100000,AND(ISNUMBER(Dashboard!$B$3),N(Dashboard!$B$3)&gt;=0,N(Dashboard!$B$3)&lt;=1000000)),F55*Dashboard!$B$3,"Check inputs"))</f>
        <v/>
      </c>
      <c r="I55" s="16" t="str">
        <f>IF(COUNTA($A55:$G55)=0,"",IF($A55="","Check ID",IF(SUMPRODUCT(--($A$2:$A$500=$A55))&gt;1,"Duplicate ID",IF(OR($B55="",SUMPRODUCT(--(Summary!$A$2:$A$21=$B55))=0),"Check area",IF(OR(NOT(OR(D55="Must",D55="Should",D55="Could")),NOT(ISNUMBER(F55)),N(F55)&lt;0,N(F55)&gt;100000),"Check inputs",IF(OR(E55="Standard",E55="Configure",E55="Extend",E55="Gap"),"OK","Not scored"))))))</f>
        <v/>
      </c>
    </row>
    <row r="56" ht="26" customHeight="1" spans="1:9" x14ac:dyDescent="0.25">
      <c r="A56" s="12"/>
      <c r="B56" s="12"/>
      <c r="C56" s="13"/>
      <c r="D56" s="12"/>
      <c r="E56" s="12"/>
      <c r="F56" s="14"/>
      <c r="G56" s="13"/>
      <c r="H56" s="15" t="str">
        <f>IF($A56="","",IF(AND(ISNUMBER(F56),N(F56)&gt;=0,N(F56)&lt;=100000,AND(ISNUMBER(Dashboard!$B$3),N(Dashboard!$B$3)&gt;=0,N(Dashboard!$B$3)&lt;=1000000)),F56*Dashboard!$B$3,"Check inputs"))</f>
        <v/>
      </c>
      <c r="I56" s="16" t="str">
        <f>IF(COUNTA($A56:$G56)=0,"",IF($A56="","Check ID",IF(SUMPRODUCT(--($A$2:$A$500=$A56))&gt;1,"Duplicate ID",IF(OR($B56="",SUMPRODUCT(--(Summary!$A$2:$A$21=$B56))=0),"Check area",IF(OR(NOT(OR(D56="Must",D56="Should",D56="Could")),NOT(ISNUMBER(F56)),N(F56)&lt;0,N(F56)&gt;100000),"Check inputs",IF(OR(E56="Standard",E56="Configure",E56="Extend",E56="Gap"),"OK","Not scored"))))))</f>
        <v/>
      </c>
    </row>
    <row r="57" ht="26" customHeight="1" spans="1:9" x14ac:dyDescent="0.25">
      <c r="A57" s="12"/>
      <c r="B57" s="12"/>
      <c r="C57" s="13"/>
      <c r="D57" s="12"/>
      <c r="E57" s="12"/>
      <c r="F57" s="14"/>
      <c r="G57" s="13"/>
      <c r="H57" s="15" t="str">
        <f>IF($A57="","",IF(AND(ISNUMBER(F57),N(F57)&gt;=0,N(F57)&lt;=100000,AND(ISNUMBER(Dashboard!$B$3),N(Dashboard!$B$3)&gt;=0,N(Dashboard!$B$3)&lt;=1000000)),F57*Dashboard!$B$3,"Check inputs"))</f>
        <v/>
      </c>
      <c r="I57" s="16" t="str">
        <f>IF(COUNTA($A57:$G57)=0,"",IF($A57="","Check ID",IF(SUMPRODUCT(--($A$2:$A$500=$A57))&gt;1,"Duplicate ID",IF(OR($B57="",SUMPRODUCT(--(Summary!$A$2:$A$21=$B57))=0),"Check area",IF(OR(NOT(OR(D57="Must",D57="Should",D57="Could")),NOT(ISNUMBER(F57)),N(F57)&lt;0,N(F57)&gt;100000),"Check inputs",IF(OR(E57="Standard",E57="Configure",E57="Extend",E57="Gap"),"OK","Not scored"))))))</f>
        <v/>
      </c>
    </row>
    <row r="58" ht="26" customHeight="1" spans="1:9" x14ac:dyDescent="0.25">
      <c r="A58" s="12"/>
      <c r="B58" s="12"/>
      <c r="C58" s="13"/>
      <c r="D58" s="12"/>
      <c r="E58" s="12"/>
      <c r="F58" s="14"/>
      <c r="G58" s="13"/>
      <c r="H58" s="15" t="str">
        <f>IF($A58="","",IF(AND(ISNUMBER(F58),N(F58)&gt;=0,N(F58)&lt;=100000,AND(ISNUMBER(Dashboard!$B$3),N(Dashboard!$B$3)&gt;=0,N(Dashboard!$B$3)&lt;=1000000)),F58*Dashboard!$B$3,"Check inputs"))</f>
        <v/>
      </c>
      <c r="I58" s="16" t="str">
        <f>IF(COUNTA($A58:$G58)=0,"",IF($A58="","Check ID",IF(SUMPRODUCT(--($A$2:$A$500=$A58))&gt;1,"Duplicate ID",IF(OR($B58="",SUMPRODUCT(--(Summary!$A$2:$A$21=$B58))=0),"Check area",IF(OR(NOT(OR(D58="Must",D58="Should",D58="Could")),NOT(ISNUMBER(F58)),N(F58)&lt;0,N(F58)&gt;100000),"Check inputs",IF(OR(E58="Standard",E58="Configure",E58="Extend",E58="Gap"),"OK","Not scored"))))))</f>
        <v/>
      </c>
    </row>
    <row r="59" ht="26" customHeight="1" spans="1:9" x14ac:dyDescent="0.25">
      <c r="A59" s="12"/>
      <c r="B59" s="12"/>
      <c r="C59" s="13"/>
      <c r="D59" s="12"/>
      <c r="E59" s="12"/>
      <c r="F59" s="14"/>
      <c r="G59" s="13"/>
      <c r="H59" s="15" t="str">
        <f>IF($A59="","",IF(AND(ISNUMBER(F59),N(F59)&gt;=0,N(F59)&lt;=100000,AND(ISNUMBER(Dashboard!$B$3),N(Dashboard!$B$3)&gt;=0,N(Dashboard!$B$3)&lt;=1000000)),F59*Dashboard!$B$3,"Check inputs"))</f>
        <v/>
      </c>
      <c r="I59" s="16" t="str">
        <f>IF(COUNTA($A59:$G59)=0,"",IF($A59="","Check ID",IF(SUMPRODUCT(--($A$2:$A$500=$A59))&gt;1,"Duplicate ID",IF(OR($B59="",SUMPRODUCT(--(Summary!$A$2:$A$21=$B59))=0),"Check area",IF(OR(NOT(OR(D59="Must",D59="Should",D59="Could")),NOT(ISNUMBER(F59)),N(F59)&lt;0,N(F59)&gt;100000),"Check inputs",IF(OR(E59="Standard",E59="Configure",E59="Extend",E59="Gap"),"OK","Not scored"))))))</f>
        <v/>
      </c>
    </row>
    <row r="60" ht="26" customHeight="1" spans="1:9" x14ac:dyDescent="0.25">
      <c r="A60" s="12"/>
      <c r="B60" s="12"/>
      <c r="C60" s="13"/>
      <c r="D60" s="12"/>
      <c r="E60" s="12"/>
      <c r="F60" s="14"/>
      <c r="G60" s="13"/>
      <c r="H60" s="15" t="str">
        <f>IF($A60="","",IF(AND(ISNUMBER(F60),N(F60)&gt;=0,N(F60)&lt;=100000,AND(ISNUMBER(Dashboard!$B$3),N(Dashboard!$B$3)&gt;=0,N(Dashboard!$B$3)&lt;=1000000)),F60*Dashboard!$B$3,"Check inputs"))</f>
        <v/>
      </c>
      <c r="I60" s="16" t="str">
        <f>IF(COUNTA($A60:$G60)=0,"",IF($A60="","Check ID",IF(SUMPRODUCT(--($A$2:$A$500=$A60))&gt;1,"Duplicate ID",IF(OR($B60="",SUMPRODUCT(--(Summary!$A$2:$A$21=$B60))=0),"Check area",IF(OR(NOT(OR(D60="Must",D60="Should",D60="Could")),NOT(ISNUMBER(F60)),N(F60)&lt;0,N(F60)&gt;100000),"Check inputs",IF(OR(E60="Standard",E60="Configure",E60="Extend",E60="Gap"),"OK","Not scored"))))))</f>
        <v/>
      </c>
    </row>
    <row r="61" ht="26" customHeight="1" spans="1:9" x14ac:dyDescent="0.25">
      <c r="A61" s="12"/>
      <c r="B61" s="12"/>
      <c r="C61" s="13"/>
      <c r="D61" s="12"/>
      <c r="E61" s="12"/>
      <c r="F61" s="14"/>
      <c r="G61" s="13"/>
      <c r="H61" s="15" t="str">
        <f>IF($A61="","",IF(AND(ISNUMBER(F61),N(F61)&gt;=0,N(F61)&lt;=100000,AND(ISNUMBER(Dashboard!$B$3),N(Dashboard!$B$3)&gt;=0,N(Dashboard!$B$3)&lt;=1000000)),F61*Dashboard!$B$3,"Check inputs"))</f>
        <v/>
      </c>
      <c r="I61" s="16" t="str">
        <f>IF(COUNTA($A61:$G61)=0,"",IF($A61="","Check ID",IF(SUMPRODUCT(--($A$2:$A$500=$A61))&gt;1,"Duplicate ID",IF(OR($B61="",SUMPRODUCT(--(Summary!$A$2:$A$21=$B61))=0),"Check area",IF(OR(NOT(OR(D61="Must",D61="Should",D61="Could")),NOT(ISNUMBER(F61)),N(F61)&lt;0,N(F61)&gt;100000),"Check inputs",IF(OR(E61="Standard",E61="Configure",E61="Extend",E61="Gap"),"OK","Not scored"))))))</f>
        <v/>
      </c>
    </row>
    <row r="62" ht="26" customHeight="1" spans="1:9" x14ac:dyDescent="0.25">
      <c r="A62" s="12"/>
      <c r="B62" s="12"/>
      <c r="C62" s="13"/>
      <c r="D62" s="12"/>
      <c r="E62" s="12"/>
      <c r="F62" s="14"/>
      <c r="G62" s="13"/>
      <c r="H62" s="15" t="str">
        <f>IF($A62="","",IF(AND(ISNUMBER(F62),N(F62)&gt;=0,N(F62)&lt;=100000,AND(ISNUMBER(Dashboard!$B$3),N(Dashboard!$B$3)&gt;=0,N(Dashboard!$B$3)&lt;=1000000)),F62*Dashboard!$B$3,"Check inputs"))</f>
        <v/>
      </c>
      <c r="I62" s="16" t="str">
        <f>IF(COUNTA($A62:$G62)=0,"",IF($A62="","Check ID",IF(SUMPRODUCT(--($A$2:$A$500=$A62))&gt;1,"Duplicate ID",IF(OR($B62="",SUMPRODUCT(--(Summary!$A$2:$A$21=$B62))=0),"Check area",IF(OR(NOT(OR(D62="Must",D62="Should",D62="Could")),NOT(ISNUMBER(F62)),N(F62)&lt;0,N(F62)&gt;100000),"Check inputs",IF(OR(E62="Standard",E62="Configure",E62="Extend",E62="Gap"),"OK","Not scored"))))))</f>
        <v/>
      </c>
    </row>
    <row r="63" ht="26" customHeight="1" spans="1:9" x14ac:dyDescent="0.25">
      <c r="A63" s="12"/>
      <c r="B63" s="12"/>
      <c r="C63" s="13"/>
      <c r="D63" s="12"/>
      <c r="E63" s="12"/>
      <c r="F63" s="14"/>
      <c r="G63" s="13"/>
      <c r="H63" s="15" t="str">
        <f>IF($A63="","",IF(AND(ISNUMBER(F63),N(F63)&gt;=0,N(F63)&lt;=100000,AND(ISNUMBER(Dashboard!$B$3),N(Dashboard!$B$3)&gt;=0,N(Dashboard!$B$3)&lt;=1000000)),F63*Dashboard!$B$3,"Check inputs"))</f>
        <v/>
      </c>
      <c r="I63" s="16" t="str">
        <f>IF(COUNTA($A63:$G63)=0,"",IF($A63="","Check ID",IF(SUMPRODUCT(--($A$2:$A$500=$A63))&gt;1,"Duplicate ID",IF(OR($B63="",SUMPRODUCT(--(Summary!$A$2:$A$21=$B63))=0),"Check area",IF(OR(NOT(OR(D63="Must",D63="Should",D63="Could")),NOT(ISNUMBER(F63)),N(F63)&lt;0,N(F63)&gt;100000),"Check inputs",IF(OR(E63="Standard",E63="Configure",E63="Extend",E63="Gap"),"OK","Not scored"))))))</f>
        <v/>
      </c>
    </row>
    <row r="64" ht="26" customHeight="1" spans="1:9" x14ac:dyDescent="0.25">
      <c r="A64" s="12"/>
      <c r="B64" s="12"/>
      <c r="C64" s="13"/>
      <c r="D64" s="12"/>
      <c r="E64" s="12"/>
      <c r="F64" s="14"/>
      <c r="G64" s="13"/>
      <c r="H64" s="15" t="str">
        <f>IF($A64="","",IF(AND(ISNUMBER(F64),N(F64)&gt;=0,N(F64)&lt;=100000,AND(ISNUMBER(Dashboard!$B$3),N(Dashboard!$B$3)&gt;=0,N(Dashboard!$B$3)&lt;=1000000)),F64*Dashboard!$B$3,"Check inputs"))</f>
        <v/>
      </c>
      <c r="I64" s="16" t="str">
        <f>IF(COUNTA($A64:$G64)=0,"",IF($A64="","Check ID",IF(SUMPRODUCT(--($A$2:$A$500=$A64))&gt;1,"Duplicate ID",IF(OR($B64="",SUMPRODUCT(--(Summary!$A$2:$A$21=$B64))=0),"Check area",IF(OR(NOT(OR(D64="Must",D64="Should",D64="Could")),NOT(ISNUMBER(F64)),N(F64)&lt;0,N(F64)&gt;100000),"Check inputs",IF(OR(E64="Standard",E64="Configure",E64="Extend",E64="Gap"),"OK","Not scored"))))))</f>
        <v/>
      </c>
    </row>
    <row r="65" ht="26" customHeight="1" spans="1:9" x14ac:dyDescent="0.25">
      <c r="A65" s="12"/>
      <c r="B65" s="12"/>
      <c r="C65" s="13"/>
      <c r="D65" s="12"/>
      <c r="E65" s="12"/>
      <c r="F65" s="14"/>
      <c r="G65" s="13"/>
      <c r="H65" s="15" t="str">
        <f>IF($A65="","",IF(AND(ISNUMBER(F65),N(F65)&gt;=0,N(F65)&lt;=100000,AND(ISNUMBER(Dashboard!$B$3),N(Dashboard!$B$3)&gt;=0,N(Dashboard!$B$3)&lt;=1000000)),F65*Dashboard!$B$3,"Check inputs"))</f>
        <v/>
      </c>
      <c r="I65" s="16" t="str">
        <f>IF(COUNTA($A65:$G65)=0,"",IF($A65="","Check ID",IF(SUMPRODUCT(--($A$2:$A$500=$A65))&gt;1,"Duplicate ID",IF(OR($B65="",SUMPRODUCT(--(Summary!$A$2:$A$21=$B65))=0),"Check area",IF(OR(NOT(OR(D65="Must",D65="Should",D65="Could")),NOT(ISNUMBER(F65)),N(F65)&lt;0,N(F65)&gt;100000),"Check inputs",IF(OR(E65="Standard",E65="Configure",E65="Extend",E65="Gap"),"OK","Not scored"))))))</f>
        <v/>
      </c>
    </row>
    <row r="66" ht="26" customHeight="1" spans="1:9" x14ac:dyDescent="0.25">
      <c r="A66" s="12"/>
      <c r="B66" s="12"/>
      <c r="C66" s="13"/>
      <c r="D66" s="12"/>
      <c r="E66" s="12"/>
      <c r="F66" s="14"/>
      <c r="G66" s="13"/>
      <c r="H66" s="15" t="str">
        <f>IF($A66="","",IF(AND(ISNUMBER(F66),N(F66)&gt;=0,N(F66)&lt;=100000,AND(ISNUMBER(Dashboard!$B$3),N(Dashboard!$B$3)&gt;=0,N(Dashboard!$B$3)&lt;=1000000)),F66*Dashboard!$B$3,"Check inputs"))</f>
        <v/>
      </c>
      <c r="I66" s="16" t="str">
        <f>IF(COUNTA($A66:$G66)=0,"",IF($A66="","Check ID",IF(SUMPRODUCT(--($A$2:$A$500=$A66))&gt;1,"Duplicate ID",IF(OR($B66="",SUMPRODUCT(--(Summary!$A$2:$A$21=$B66))=0),"Check area",IF(OR(NOT(OR(D66="Must",D66="Should",D66="Could")),NOT(ISNUMBER(F66)),N(F66)&lt;0,N(F66)&gt;100000),"Check inputs",IF(OR(E66="Standard",E66="Configure",E66="Extend",E66="Gap"),"OK","Not scored"))))))</f>
        <v/>
      </c>
    </row>
    <row r="67" ht="26" customHeight="1" spans="1:9" x14ac:dyDescent="0.25">
      <c r="A67" s="12"/>
      <c r="B67" s="12"/>
      <c r="C67" s="13"/>
      <c r="D67" s="12"/>
      <c r="E67" s="12"/>
      <c r="F67" s="14"/>
      <c r="G67" s="13"/>
      <c r="H67" s="15" t="str">
        <f>IF($A67="","",IF(AND(ISNUMBER(F67),N(F67)&gt;=0,N(F67)&lt;=100000,AND(ISNUMBER(Dashboard!$B$3),N(Dashboard!$B$3)&gt;=0,N(Dashboard!$B$3)&lt;=1000000)),F67*Dashboard!$B$3,"Check inputs"))</f>
        <v/>
      </c>
      <c r="I67" s="16" t="str">
        <f>IF(COUNTA($A67:$G67)=0,"",IF($A67="","Check ID",IF(SUMPRODUCT(--($A$2:$A$500=$A67))&gt;1,"Duplicate ID",IF(OR($B67="",SUMPRODUCT(--(Summary!$A$2:$A$21=$B67))=0),"Check area",IF(OR(NOT(OR(D67="Must",D67="Should",D67="Could")),NOT(ISNUMBER(F67)),N(F67)&lt;0,N(F67)&gt;100000),"Check inputs",IF(OR(E67="Standard",E67="Configure",E67="Extend",E67="Gap"),"OK","Not scored"))))))</f>
        <v/>
      </c>
    </row>
    <row r="68" ht="26" customHeight="1" spans="1:9" x14ac:dyDescent="0.25">
      <c r="A68" s="12"/>
      <c r="B68" s="12"/>
      <c r="C68" s="13"/>
      <c r="D68" s="12"/>
      <c r="E68" s="12"/>
      <c r="F68" s="14"/>
      <c r="G68" s="13"/>
      <c r="H68" s="15" t="str">
        <f>IF($A68="","",IF(AND(ISNUMBER(F68),N(F68)&gt;=0,N(F68)&lt;=100000,AND(ISNUMBER(Dashboard!$B$3),N(Dashboard!$B$3)&gt;=0,N(Dashboard!$B$3)&lt;=1000000)),F68*Dashboard!$B$3,"Check inputs"))</f>
        <v/>
      </c>
      <c r="I68" s="16" t="str">
        <f>IF(COUNTA($A68:$G68)=0,"",IF($A68="","Check ID",IF(SUMPRODUCT(--($A$2:$A$500=$A68))&gt;1,"Duplicate ID",IF(OR($B68="",SUMPRODUCT(--(Summary!$A$2:$A$21=$B68))=0),"Check area",IF(OR(NOT(OR(D68="Must",D68="Should",D68="Could")),NOT(ISNUMBER(F68)),N(F68)&lt;0,N(F68)&gt;100000),"Check inputs",IF(OR(E68="Standard",E68="Configure",E68="Extend",E68="Gap"),"OK","Not scored"))))))</f>
        <v/>
      </c>
    </row>
    <row r="69" ht="26" customHeight="1" spans="1:9" x14ac:dyDescent="0.25">
      <c r="A69" s="12"/>
      <c r="B69" s="12"/>
      <c r="C69" s="13"/>
      <c r="D69" s="12"/>
      <c r="E69" s="12"/>
      <c r="F69" s="14"/>
      <c r="G69" s="13"/>
      <c r="H69" s="15" t="str">
        <f>IF($A69="","",IF(AND(ISNUMBER(F69),N(F69)&gt;=0,N(F69)&lt;=100000,AND(ISNUMBER(Dashboard!$B$3),N(Dashboard!$B$3)&gt;=0,N(Dashboard!$B$3)&lt;=1000000)),F69*Dashboard!$B$3,"Check inputs"))</f>
        <v/>
      </c>
      <c r="I69" s="16" t="str">
        <f>IF(COUNTA($A69:$G69)=0,"",IF($A69="","Check ID",IF(SUMPRODUCT(--($A$2:$A$500=$A69))&gt;1,"Duplicate ID",IF(OR($B69="",SUMPRODUCT(--(Summary!$A$2:$A$21=$B69))=0),"Check area",IF(OR(NOT(OR(D69="Must",D69="Should",D69="Could")),NOT(ISNUMBER(F69)),N(F69)&lt;0,N(F69)&gt;100000),"Check inputs",IF(OR(E69="Standard",E69="Configure",E69="Extend",E69="Gap"),"OK","Not scored"))))))</f>
        <v/>
      </c>
    </row>
    <row r="70" ht="26" customHeight="1" spans="1:9" x14ac:dyDescent="0.25">
      <c r="A70" s="12"/>
      <c r="B70" s="12"/>
      <c r="C70" s="13"/>
      <c r="D70" s="12"/>
      <c r="E70" s="12"/>
      <c r="F70" s="14"/>
      <c r="G70" s="13"/>
      <c r="H70" s="15" t="str">
        <f>IF($A70="","",IF(AND(ISNUMBER(F70),N(F70)&gt;=0,N(F70)&lt;=100000,AND(ISNUMBER(Dashboard!$B$3),N(Dashboard!$B$3)&gt;=0,N(Dashboard!$B$3)&lt;=1000000)),F70*Dashboard!$B$3,"Check inputs"))</f>
        <v/>
      </c>
      <c r="I70" s="16" t="str">
        <f>IF(COUNTA($A70:$G70)=0,"",IF($A70="","Check ID",IF(SUMPRODUCT(--($A$2:$A$500=$A70))&gt;1,"Duplicate ID",IF(OR($B70="",SUMPRODUCT(--(Summary!$A$2:$A$21=$B70))=0),"Check area",IF(OR(NOT(OR(D70="Must",D70="Should",D70="Could")),NOT(ISNUMBER(F70)),N(F70)&lt;0,N(F70)&gt;100000),"Check inputs",IF(OR(E70="Standard",E70="Configure",E70="Extend",E70="Gap"),"OK","Not scored"))))))</f>
        <v/>
      </c>
    </row>
    <row r="71" ht="26" customHeight="1" spans="1:9" x14ac:dyDescent="0.25">
      <c r="A71" s="12"/>
      <c r="B71" s="12"/>
      <c r="C71" s="13"/>
      <c r="D71" s="12"/>
      <c r="E71" s="12"/>
      <c r="F71" s="14"/>
      <c r="G71" s="13"/>
      <c r="H71" s="15" t="str">
        <f>IF($A71="","",IF(AND(ISNUMBER(F71),N(F71)&gt;=0,N(F71)&lt;=100000,AND(ISNUMBER(Dashboard!$B$3),N(Dashboard!$B$3)&gt;=0,N(Dashboard!$B$3)&lt;=1000000)),F71*Dashboard!$B$3,"Check inputs"))</f>
        <v/>
      </c>
      <c r="I71" s="16" t="str">
        <f>IF(COUNTA($A71:$G71)=0,"",IF($A71="","Check ID",IF(SUMPRODUCT(--($A$2:$A$500=$A71))&gt;1,"Duplicate ID",IF(OR($B71="",SUMPRODUCT(--(Summary!$A$2:$A$21=$B71))=0),"Check area",IF(OR(NOT(OR(D71="Must",D71="Should",D71="Could")),NOT(ISNUMBER(F71)),N(F71)&lt;0,N(F71)&gt;100000),"Check inputs",IF(OR(E71="Standard",E71="Configure",E71="Extend",E71="Gap"),"OK","Not scored"))))))</f>
        <v/>
      </c>
    </row>
    <row r="72" ht="26" customHeight="1" spans="1:9" x14ac:dyDescent="0.25">
      <c r="A72" s="12"/>
      <c r="B72" s="12"/>
      <c r="C72" s="13"/>
      <c r="D72" s="12"/>
      <c r="E72" s="12"/>
      <c r="F72" s="14"/>
      <c r="G72" s="13"/>
      <c r="H72" s="15" t="str">
        <f>IF($A72="","",IF(AND(ISNUMBER(F72),N(F72)&gt;=0,N(F72)&lt;=100000,AND(ISNUMBER(Dashboard!$B$3),N(Dashboard!$B$3)&gt;=0,N(Dashboard!$B$3)&lt;=1000000)),F72*Dashboard!$B$3,"Check inputs"))</f>
        <v/>
      </c>
      <c r="I72" s="16" t="str">
        <f>IF(COUNTA($A72:$G72)=0,"",IF($A72="","Check ID",IF(SUMPRODUCT(--($A$2:$A$500=$A72))&gt;1,"Duplicate ID",IF(OR($B72="",SUMPRODUCT(--(Summary!$A$2:$A$21=$B72))=0),"Check area",IF(OR(NOT(OR(D72="Must",D72="Should",D72="Could")),NOT(ISNUMBER(F72)),N(F72)&lt;0,N(F72)&gt;100000),"Check inputs",IF(OR(E72="Standard",E72="Configure",E72="Extend",E72="Gap"),"OK","Not scored"))))))</f>
        <v/>
      </c>
    </row>
    <row r="73" ht="26" customHeight="1" spans="1:9" x14ac:dyDescent="0.25">
      <c r="A73" s="12"/>
      <c r="B73" s="12"/>
      <c r="C73" s="13"/>
      <c r="D73" s="12"/>
      <c r="E73" s="12"/>
      <c r="F73" s="14"/>
      <c r="G73" s="13"/>
      <c r="H73" s="15" t="str">
        <f>IF($A73="","",IF(AND(ISNUMBER(F73),N(F73)&gt;=0,N(F73)&lt;=100000,AND(ISNUMBER(Dashboard!$B$3),N(Dashboard!$B$3)&gt;=0,N(Dashboard!$B$3)&lt;=1000000)),F73*Dashboard!$B$3,"Check inputs"))</f>
        <v/>
      </c>
      <c r="I73" s="16" t="str">
        <f>IF(COUNTA($A73:$G73)=0,"",IF($A73="","Check ID",IF(SUMPRODUCT(--($A$2:$A$500=$A73))&gt;1,"Duplicate ID",IF(OR($B73="",SUMPRODUCT(--(Summary!$A$2:$A$21=$B73))=0),"Check area",IF(OR(NOT(OR(D73="Must",D73="Should",D73="Could")),NOT(ISNUMBER(F73)),N(F73)&lt;0,N(F73)&gt;100000),"Check inputs",IF(OR(E73="Standard",E73="Configure",E73="Extend",E73="Gap"),"OK","Not scored"))))))</f>
        <v/>
      </c>
    </row>
    <row r="74" ht="26" customHeight="1" spans="1:9" x14ac:dyDescent="0.25">
      <c r="A74" s="12"/>
      <c r="B74" s="12"/>
      <c r="C74" s="13"/>
      <c r="D74" s="12"/>
      <c r="E74" s="12"/>
      <c r="F74" s="14"/>
      <c r="G74" s="13"/>
      <c r="H74" s="15" t="str">
        <f>IF($A74="","",IF(AND(ISNUMBER(F74),N(F74)&gt;=0,N(F74)&lt;=100000,AND(ISNUMBER(Dashboard!$B$3),N(Dashboard!$B$3)&gt;=0,N(Dashboard!$B$3)&lt;=1000000)),F74*Dashboard!$B$3,"Check inputs"))</f>
        <v/>
      </c>
      <c r="I74" s="16" t="str">
        <f>IF(COUNTA($A74:$G74)=0,"",IF($A74="","Check ID",IF(SUMPRODUCT(--($A$2:$A$500=$A74))&gt;1,"Duplicate ID",IF(OR($B74="",SUMPRODUCT(--(Summary!$A$2:$A$21=$B74))=0),"Check area",IF(OR(NOT(OR(D74="Must",D74="Should",D74="Could")),NOT(ISNUMBER(F74)),N(F74)&lt;0,N(F74)&gt;100000),"Check inputs",IF(OR(E74="Standard",E74="Configure",E74="Extend",E74="Gap"),"OK","Not scored"))))))</f>
        <v/>
      </c>
    </row>
    <row r="75" ht="26" customHeight="1" spans="1:9" x14ac:dyDescent="0.25">
      <c r="A75" s="12"/>
      <c r="B75" s="12"/>
      <c r="C75" s="13"/>
      <c r="D75" s="12"/>
      <c r="E75" s="12"/>
      <c r="F75" s="14"/>
      <c r="G75" s="13"/>
      <c r="H75" s="15" t="str">
        <f>IF($A75="","",IF(AND(ISNUMBER(F75),N(F75)&gt;=0,N(F75)&lt;=100000,AND(ISNUMBER(Dashboard!$B$3),N(Dashboard!$B$3)&gt;=0,N(Dashboard!$B$3)&lt;=1000000)),F75*Dashboard!$B$3,"Check inputs"))</f>
        <v/>
      </c>
      <c r="I75" s="16" t="str">
        <f>IF(COUNTA($A75:$G75)=0,"",IF($A75="","Check ID",IF(SUMPRODUCT(--($A$2:$A$500=$A75))&gt;1,"Duplicate ID",IF(OR($B75="",SUMPRODUCT(--(Summary!$A$2:$A$21=$B75))=0),"Check area",IF(OR(NOT(OR(D75="Must",D75="Should",D75="Could")),NOT(ISNUMBER(F75)),N(F75)&lt;0,N(F75)&gt;100000),"Check inputs",IF(OR(E75="Standard",E75="Configure",E75="Extend",E75="Gap"),"OK","Not scored"))))))</f>
        <v/>
      </c>
    </row>
    <row r="76" ht="26" customHeight="1" spans="1:9" x14ac:dyDescent="0.25">
      <c r="A76" s="12"/>
      <c r="B76" s="12"/>
      <c r="C76" s="13"/>
      <c r="D76" s="12"/>
      <c r="E76" s="12"/>
      <c r="F76" s="14"/>
      <c r="G76" s="13"/>
      <c r="H76" s="15" t="str">
        <f>IF($A76="","",IF(AND(ISNUMBER(F76),N(F76)&gt;=0,N(F76)&lt;=100000,AND(ISNUMBER(Dashboard!$B$3),N(Dashboard!$B$3)&gt;=0,N(Dashboard!$B$3)&lt;=1000000)),F76*Dashboard!$B$3,"Check inputs"))</f>
        <v/>
      </c>
      <c r="I76" s="16" t="str">
        <f>IF(COUNTA($A76:$G76)=0,"",IF($A76="","Check ID",IF(SUMPRODUCT(--($A$2:$A$500=$A76))&gt;1,"Duplicate ID",IF(OR($B76="",SUMPRODUCT(--(Summary!$A$2:$A$21=$B76))=0),"Check area",IF(OR(NOT(OR(D76="Must",D76="Should",D76="Could")),NOT(ISNUMBER(F76)),N(F76)&lt;0,N(F76)&gt;100000),"Check inputs",IF(OR(E76="Standard",E76="Configure",E76="Extend",E76="Gap"),"OK","Not scored"))))))</f>
        <v/>
      </c>
    </row>
    <row r="77" ht="26" customHeight="1" spans="1:9" x14ac:dyDescent="0.25">
      <c r="A77" s="12"/>
      <c r="B77" s="12"/>
      <c r="C77" s="13"/>
      <c r="D77" s="12"/>
      <c r="E77" s="12"/>
      <c r="F77" s="14"/>
      <c r="G77" s="13"/>
      <c r="H77" s="15" t="str">
        <f>IF($A77="","",IF(AND(ISNUMBER(F77),N(F77)&gt;=0,N(F77)&lt;=100000,AND(ISNUMBER(Dashboard!$B$3),N(Dashboard!$B$3)&gt;=0,N(Dashboard!$B$3)&lt;=1000000)),F77*Dashboard!$B$3,"Check inputs"))</f>
        <v/>
      </c>
      <c r="I77" s="16" t="str">
        <f>IF(COUNTA($A77:$G77)=0,"",IF($A77="","Check ID",IF(SUMPRODUCT(--($A$2:$A$500=$A77))&gt;1,"Duplicate ID",IF(OR($B77="",SUMPRODUCT(--(Summary!$A$2:$A$21=$B77))=0),"Check area",IF(OR(NOT(OR(D77="Must",D77="Should",D77="Could")),NOT(ISNUMBER(F77)),N(F77)&lt;0,N(F77)&gt;100000),"Check inputs",IF(OR(E77="Standard",E77="Configure",E77="Extend",E77="Gap"),"OK","Not scored"))))))</f>
        <v/>
      </c>
    </row>
    <row r="78" ht="26" customHeight="1" spans="1:9" x14ac:dyDescent="0.25">
      <c r="A78" s="12"/>
      <c r="B78" s="12"/>
      <c r="C78" s="13"/>
      <c r="D78" s="12"/>
      <c r="E78" s="12"/>
      <c r="F78" s="14"/>
      <c r="G78" s="13"/>
      <c r="H78" s="15" t="str">
        <f>IF($A78="","",IF(AND(ISNUMBER(F78),N(F78)&gt;=0,N(F78)&lt;=100000,AND(ISNUMBER(Dashboard!$B$3),N(Dashboard!$B$3)&gt;=0,N(Dashboard!$B$3)&lt;=1000000)),F78*Dashboard!$B$3,"Check inputs"))</f>
        <v/>
      </c>
      <c r="I78" s="16" t="str">
        <f>IF(COUNTA($A78:$G78)=0,"",IF($A78="","Check ID",IF(SUMPRODUCT(--($A$2:$A$500=$A78))&gt;1,"Duplicate ID",IF(OR($B78="",SUMPRODUCT(--(Summary!$A$2:$A$21=$B78))=0),"Check area",IF(OR(NOT(OR(D78="Must",D78="Should",D78="Could")),NOT(ISNUMBER(F78)),N(F78)&lt;0,N(F78)&gt;100000),"Check inputs",IF(OR(E78="Standard",E78="Configure",E78="Extend",E78="Gap"),"OK","Not scored"))))))</f>
        <v/>
      </c>
    </row>
    <row r="79" ht="26" customHeight="1" spans="1:9" x14ac:dyDescent="0.25">
      <c r="A79" s="12"/>
      <c r="B79" s="12"/>
      <c r="C79" s="13"/>
      <c r="D79" s="12"/>
      <c r="E79" s="12"/>
      <c r="F79" s="14"/>
      <c r="G79" s="13"/>
      <c r="H79" s="15" t="str">
        <f>IF($A79="","",IF(AND(ISNUMBER(F79),N(F79)&gt;=0,N(F79)&lt;=100000,AND(ISNUMBER(Dashboard!$B$3),N(Dashboard!$B$3)&gt;=0,N(Dashboard!$B$3)&lt;=1000000)),F79*Dashboard!$B$3,"Check inputs"))</f>
        <v/>
      </c>
      <c r="I79" s="16" t="str">
        <f>IF(COUNTA($A79:$G79)=0,"",IF($A79="","Check ID",IF(SUMPRODUCT(--($A$2:$A$500=$A79))&gt;1,"Duplicate ID",IF(OR($B79="",SUMPRODUCT(--(Summary!$A$2:$A$21=$B79))=0),"Check area",IF(OR(NOT(OR(D79="Must",D79="Should",D79="Could")),NOT(ISNUMBER(F79)),N(F79)&lt;0,N(F79)&gt;100000),"Check inputs",IF(OR(E79="Standard",E79="Configure",E79="Extend",E79="Gap"),"OK","Not scored"))))))</f>
        <v/>
      </c>
    </row>
    <row r="80" ht="26" customHeight="1" spans="1:9" x14ac:dyDescent="0.25">
      <c r="A80" s="12"/>
      <c r="B80" s="12"/>
      <c r="C80" s="13"/>
      <c r="D80" s="12"/>
      <c r="E80" s="12"/>
      <c r="F80" s="14"/>
      <c r="G80" s="13"/>
      <c r="H80" s="15" t="str">
        <f>IF($A80="","",IF(AND(ISNUMBER(F80),N(F80)&gt;=0,N(F80)&lt;=100000,AND(ISNUMBER(Dashboard!$B$3),N(Dashboard!$B$3)&gt;=0,N(Dashboard!$B$3)&lt;=1000000)),F80*Dashboard!$B$3,"Check inputs"))</f>
        <v/>
      </c>
      <c r="I80" s="16" t="str">
        <f>IF(COUNTA($A80:$G80)=0,"",IF($A80="","Check ID",IF(SUMPRODUCT(--($A$2:$A$500=$A80))&gt;1,"Duplicate ID",IF(OR($B80="",SUMPRODUCT(--(Summary!$A$2:$A$21=$B80))=0),"Check area",IF(OR(NOT(OR(D80="Must",D80="Should",D80="Could")),NOT(ISNUMBER(F80)),N(F80)&lt;0,N(F80)&gt;100000),"Check inputs",IF(OR(E80="Standard",E80="Configure",E80="Extend",E80="Gap"),"OK","Not scored"))))))</f>
        <v/>
      </c>
    </row>
    <row r="81" ht="26" customHeight="1" spans="1:9" x14ac:dyDescent="0.25">
      <c r="A81" s="12"/>
      <c r="B81" s="12"/>
      <c r="C81" s="13"/>
      <c r="D81" s="12"/>
      <c r="E81" s="12"/>
      <c r="F81" s="14"/>
      <c r="G81" s="13"/>
      <c r="H81" s="15" t="str">
        <f>IF($A81="","",IF(AND(ISNUMBER(F81),N(F81)&gt;=0,N(F81)&lt;=100000,AND(ISNUMBER(Dashboard!$B$3),N(Dashboard!$B$3)&gt;=0,N(Dashboard!$B$3)&lt;=1000000)),F81*Dashboard!$B$3,"Check inputs"))</f>
        <v/>
      </c>
      <c r="I81" s="16" t="str">
        <f>IF(COUNTA($A81:$G81)=0,"",IF($A81="","Check ID",IF(SUMPRODUCT(--($A$2:$A$500=$A81))&gt;1,"Duplicate ID",IF(OR($B81="",SUMPRODUCT(--(Summary!$A$2:$A$21=$B81))=0),"Check area",IF(OR(NOT(OR(D81="Must",D81="Should",D81="Could")),NOT(ISNUMBER(F81)),N(F81)&lt;0,N(F81)&gt;100000),"Check inputs",IF(OR(E81="Standard",E81="Configure",E81="Extend",E81="Gap"),"OK","Not scored"))))))</f>
        <v/>
      </c>
    </row>
    <row r="82" ht="26" customHeight="1" spans="1:9" x14ac:dyDescent="0.25">
      <c r="A82" s="12"/>
      <c r="B82" s="12"/>
      <c r="C82" s="13"/>
      <c r="D82" s="12"/>
      <c r="E82" s="12"/>
      <c r="F82" s="14"/>
      <c r="G82" s="13"/>
      <c r="H82" s="15" t="str">
        <f>IF($A82="","",IF(AND(ISNUMBER(F82),N(F82)&gt;=0,N(F82)&lt;=100000,AND(ISNUMBER(Dashboard!$B$3),N(Dashboard!$B$3)&gt;=0,N(Dashboard!$B$3)&lt;=1000000)),F82*Dashboard!$B$3,"Check inputs"))</f>
        <v/>
      </c>
      <c r="I82" s="16" t="str">
        <f>IF(COUNTA($A82:$G82)=0,"",IF($A82="","Check ID",IF(SUMPRODUCT(--($A$2:$A$500=$A82))&gt;1,"Duplicate ID",IF(OR($B82="",SUMPRODUCT(--(Summary!$A$2:$A$21=$B82))=0),"Check area",IF(OR(NOT(OR(D82="Must",D82="Should",D82="Could")),NOT(ISNUMBER(F82)),N(F82)&lt;0,N(F82)&gt;100000),"Check inputs",IF(OR(E82="Standard",E82="Configure",E82="Extend",E82="Gap"),"OK","Not scored"))))))</f>
        <v/>
      </c>
    </row>
    <row r="83" ht="26" customHeight="1" spans="1:9" x14ac:dyDescent="0.25">
      <c r="A83" s="12"/>
      <c r="B83" s="12"/>
      <c r="C83" s="13"/>
      <c r="D83" s="12"/>
      <c r="E83" s="12"/>
      <c r="F83" s="14"/>
      <c r="G83" s="13"/>
      <c r="H83" s="15" t="str">
        <f>IF($A83="","",IF(AND(ISNUMBER(F83),N(F83)&gt;=0,N(F83)&lt;=100000,AND(ISNUMBER(Dashboard!$B$3),N(Dashboard!$B$3)&gt;=0,N(Dashboard!$B$3)&lt;=1000000)),F83*Dashboard!$B$3,"Check inputs"))</f>
        <v/>
      </c>
      <c r="I83" s="16" t="str">
        <f>IF(COUNTA($A83:$G83)=0,"",IF($A83="","Check ID",IF(SUMPRODUCT(--($A$2:$A$500=$A83))&gt;1,"Duplicate ID",IF(OR($B83="",SUMPRODUCT(--(Summary!$A$2:$A$21=$B83))=0),"Check area",IF(OR(NOT(OR(D83="Must",D83="Should",D83="Could")),NOT(ISNUMBER(F83)),N(F83)&lt;0,N(F83)&gt;100000),"Check inputs",IF(OR(E83="Standard",E83="Configure",E83="Extend",E83="Gap"),"OK","Not scored"))))))</f>
        <v/>
      </c>
    </row>
    <row r="84" ht="26" customHeight="1" spans="1:9" x14ac:dyDescent="0.25">
      <c r="A84" s="12"/>
      <c r="B84" s="12"/>
      <c r="C84" s="13"/>
      <c r="D84" s="12"/>
      <c r="E84" s="12"/>
      <c r="F84" s="14"/>
      <c r="G84" s="13"/>
      <c r="H84" s="15" t="str">
        <f>IF($A84="","",IF(AND(ISNUMBER(F84),N(F84)&gt;=0,N(F84)&lt;=100000,AND(ISNUMBER(Dashboard!$B$3),N(Dashboard!$B$3)&gt;=0,N(Dashboard!$B$3)&lt;=1000000)),F84*Dashboard!$B$3,"Check inputs"))</f>
        <v/>
      </c>
      <c r="I84" s="16" t="str">
        <f>IF(COUNTA($A84:$G84)=0,"",IF($A84="","Check ID",IF(SUMPRODUCT(--($A$2:$A$500=$A84))&gt;1,"Duplicate ID",IF(OR($B84="",SUMPRODUCT(--(Summary!$A$2:$A$21=$B84))=0),"Check area",IF(OR(NOT(OR(D84="Must",D84="Should",D84="Could")),NOT(ISNUMBER(F84)),N(F84)&lt;0,N(F84)&gt;100000),"Check inputs",IF(OR(E84="Standard",E84="Configure",E84="Extend",E84="Gap"),"OK","Not scored"))))))</f>
        <v/>
      </c>
    </row>
    <row r="85" ht="26" customHeight="1" spans="1:9" x14ac:dyDescent="0.25">
      <c r="A85" s="12"/>
      <c r="B85" s="12"/>
      <c r="C85" s="13"/>
      <c r="D85" s="12"/>
      <c r="E85" s="12"/>
      <c r="F85" s="14"/>
      <c r="G85" s="13"/>
      <c r="H85" s="15" t="str">
        <f>IF($A85="","",IF(AND(ISNUMBER(F85),N(F85)&gt;=0,N(F85)&lt;=100000,AND(ISNUMBER(Dashboard!$B$3),N(Dashboard!$B$3)&gt;=0,N(Dashboard!$B$3)&lt;=1000000)),F85*Dashboard!$B$3,"Check inputs"))</f>
        <v/>
      </c>
      <c r="I85" s="16" t="str">
        <f>IF(COUNTA($A85:$G85)=0,"",IF($A85="","Check ID",IF(SUMPRODUCT(--($A$2:$A$500=$A85))&gt;1,"Duplicate ID",IF(OR($B85="",SUMPRODUCT(--(Summary!$A$2:$A$21=$B85))=0),"Check area",IF(OR(NOT(OR(D85="Must",D85="Should",D85="Could")),NOT(ISNUMBER(F85)),N(F85)&lt;0,N(F85)&gt;100000),"Check inputs",IF(OR(E85="Standard",E85="Configure",E85="Extend",E85="Gap"),"OK","Not scored"))))))</f>
        <v/>
      </c>
    </row>
    <row r="86" ht="26" customHeight="1" spans="1:9" x14ac:dyDescent="0.25">
      <c r="A86" s="12"/>
      <c r="B86" s="12"/>
      <c r="C86" s="13"/>
      <c r="D86" s="12"/>
      <c r="E86" s="12"/>
      <c r="F86" s="14"/>
      <c r="G86" s="13"/>
      <c r="H86" s="15" t="str">
        <f>IF($A86="","",IF(AND(ISNUMBER(F86),N(F86)&gt;=0,N(F86)&lt;=100000,AND(ISNUMBER(Dashboard!$B$3),N(Dashboard!$B$3)&gt;=0,N(Dashboard!$B$3)&lt;=1000000)),F86*Dashboard!$B$3,"Check inputs"))</f>
        <v/>
      </c>
      <c r="I86" s="16" t="str">
        <f>IF(COUNTA($A86:$G86)=0,"",IF($A86="","Check ID",IF(SUMPRODUCT(--($A$2:$A$500=$A86))&gt;1,"Duplicate ID",IF(OR($B86="",SUMPRODUCT(--(Summary!$A$2:$A$21=$B86))=0),"Check area",IF(OR(NOT(OR(D86="Must",D86="Should",D86="Could")),NOT(ISNUMBER(F86)),N(F86)&lt;0,N(F86)&gt;100000),"Check inputs",IF(OR(E86="Standard",E86="Configure",E86="Extend",E86="Gap"),"OK","Not scored"))))))</f>
        <v/>
      </c>
    </row>
    <row r="87" ht="26" customHeight="1" spans="1:9" x14ac:dyDescent="0.25">
      <c r="A87" s="12"/>
      <c r="B87" s="12"/>
      <c r="C87" s="13"/>
      <c r="D87" s="12"/>
      <c r="E87" s="12"/>
      <c r="F87" s="14"/>
      <c r="G87" s="13"/>
      <c r="H87" s="15" t="str">
        <f>IF($A87="","",IF(AND(ISNUMBER(F87),N(F87)&gt;=0,N(F87)&lt;=100000,AND(ISNUMBER(Dashboard!$B$3),N(Dashboard!$B$3)&gt;=0,N(Dashboard!$B$3)&lt;=1000000)),F87*Dashboard!$B$3,"Check inputs"))</f>
        <v/>
      </c>
      <c r="I87" s="16" t="str">
        <f>IF(COUNTA($A87:$G87)=0,"",IF($A87="","Check ID",IF(SUMPRODUCT(--($A$2:$A$500=$A87))&gt;1,"Duplicate ID",IF(OR($B87="",SUMPRODUCT(--(Summary!$A$2:$A$21=$B87))=0),"Check area",IF(OR(NOT(OR(D87="Must",D87="Should",D87="Could")),NOT(ISNUMBER(F87)),N(F87)&lt;0,N(F87)&gt;100000),"Check inputs",IF(OR(E87="Standard",E87="Configure",E87="Extend",E87="Gap"),"OK","Not scored"))))))</f>
        <v/>
      </c>
    </row>
    <row r="88" ht="26" customHeight="1" spans="1:9" x14ac:dyDescent="0.25">
      <c r="A88" s="12"/>
      <c r="B88" s="12"/>
      <c r="C88" s="13"/>
      <c r="D88" s="12"/>
      <c r="E88" s="12"/>
      <c r="F88" s="14"/>
      <c r="G88" s="13"/>
      <c r="H88" s="15" t="str">
        <f>IF($A88="","",IF(AND(ISNUMBER(F88),N(F88)&gt;=0,N(F88)&lt;=100000,AND(ISNUMBER(Dashboard!$B$3),N(Dashboard!$B$3)&gt;=0,N(Dashboard!$B$3)&lt;=1000000)),F88*Dashboard!$B$3,"Check inputs"))</f>
        <v/>
      </c>
      <c r="I88" s="16" t="str">
        <f>IF(COUNTA($A88:$G88)=0,"",IF($A88="","Check ID",IF(SUMPRODUCT(--($A$2:$A$500=$A88))&gt;1,"Duplicate ID",IF(OR($B88="",SUMPRODUCT(--(Summary!$A$2:$A$21=$B88))=0),"Check area",IF(OR(NOT(OR(D88="Must",D88="Should",D88="Could")),NOT(ISNUMBER(F88)),N(F88)&lt;0,N(F88)&gt;100000),"Check inputs",IF(OR(E88="Standard",E88="Configure",E88="Extend",E88="Gap"),"OK","Not scored"))))))</f>
        <v/>
      </c>
    </row>
    <row r="89" ht="26" customHeight="1" spans="1:9" x14ac:dyDescent="0.25">
      <c r="A89" s="12"/>
      <c r="B89" s="12"/>
      <c r="C89" s="13"/>
      <c r="D89" s="12"/>
      <c r="E89" s="12"/>
      <c r="F89" s="14"/>
      <c r="G89" s="13"/>
      <c r="H89" s="15" t="str">
        <f>IF($A89="","",IF(AND(ISNUMBER(F89),N(F89)&gt;=0,N(F89)&lt;=100000,AND(ISNUMBER(Dashboard!$B$3),N(Dashboard!$B$3)&gt;=0,N(Dashboard!$B$3)&lt;=1000000)),F89*Dashboard!$B$3,"Check inputs"))</f>
        <v/>
      </c>
      <c r="I89" s="16" t="str">
        <f>IF(COUNTA($A89:$G89)=0,"",IF($A89="","Check ID",IF(SUMPRODUCT(--($A$2:$A$500=$A89))&gt;1,"Duplicate ID",IF(OR($B89="",SUMPRODUCT(--(Summary!$A$2:$A$21=$B89))=0),"Check area",IF(OR(NOT(OR(D89="Must",D89="Should",D89="Could")),NOT(ISNUMBER(F89)),N(F89)&lt;0,N(F89)&gt;100000),"Check inputs",IF(OR(E89="Standard",E89="Configure",E89="Extend",E89="Gap"),"OK","Not scored"))))))</f>
        <v/>
      </c>
    </row>
    <row r="90" ht="26" customHeight="1" spans="1:9" x14ac:dyDescent="0.25">
      <c r="A90" s="12"/>
      <c r="B90" s="12"/>
      <c r="C90" s="13"/>
      <c r="D90" s="12"/>
      <c r="E90" s="12"/>
      <c r="F90" s="14"/>
      <c r="G90" s="13"/>
      <c r="H90" s="15" t="str">
        <f>IF($A90="","",IF(AND(ISNUMBER(F90),N(F90)&gt;=0,N(F90)&lt;=100000,AND(ISNUMBER(Dashboard!$B$3),N(Dashboard!$B$3)&gt;=0,N(Dashboard!$B$3)&lt;=1000000)),F90*Dashboard!$B$3,"Check inputs"))</f>
        <v/>
      </c>
      <c r="I90" s="16" t="str">
        <f>IF(COUNTA($A90:$G90)=0,"",IF($A90="","Check ID",IF(SUMPRODUCT(--($A$2:$A$500=$A90))&gt;1,"Duplicate ID",IF(OR($B90="",SUMPRODUCT(--(Summary!$A$2:$A$21=$B90))=0),"Check area",IF(OR(NOT(OR(D90="Must",D90="Should",D90="Could")),NOT(ISNUMBER(F90)),N(F90)&lt;0,N(F90)&gt;100000),"Check inputs",IF(OR(E90="Standard",E90="Configure",E90="Extend",E90="Gap"),"OK","Not scored"))))))</f>
        <v/>
      </c>
    </row>
    <row r="91" ht="26" customHeight="1" spans="1:9" x14ac:dyDescent="0.25">
      <c r="A91" s="12"/>
      <c r="B91" s="12"/>
      <c r="C91" s="13"/>
      <c r="D91" s="12"/>
      <c r="E91" s="12"/>
      <c r="F91" s="14"/>
      <c r="G91" s="13"/>
      <c r="H91" s="15" t="str">
        <f>IF($A91="","",IF(AND(ISNUMBER(F91),N(F91)&gt;=0,N(F91)&lt;=100000,AND(ISNUMBER(Dashboard!$B$3),N(Dashboard!$B$3)&gt;=0,N(Dashboard!$B$3)&lt;=1000000)),F91*Dashboard!$B$3,"Check inputs"))</f>
        <v/>
      </c>
      <c r="I91" s="16" t="str">
        <f>IF(COUNTA($A91:$G91)=0,"",IF($A91="","Check ID",IF(SUMPRODUCT(--($A$2:$A$500=$A91))&gt;1,"Duplicate ID",IF(OR($B91="",SUMPRODUCT(--(Summary!$A$2:$A$21=$B91))=0),"Check area",IF(OR(NOT(OR(D91="Must",D91="Should",D91="Could")),NOT(ISNUMBER(F91)),N(F91)&lt;0,N(F91)&gt;100000),"Check inputs",IF(OR(E91="Standard",E91="Configure",E91="Extend",E91="Gap"),"OK","Not scored"))))))</f>
        <v/>
      </c>
    </row>
    <row r="92" ht="26" customHeight="1" spans="1:9" x14ac:dyDescent="0.25">
      <c r="A92" s="12"/>
      <c r="B92" s="12"/>
      <c r="C92" s="13"/>
      <c r="D92" s="12"/>
      <c r="E92" s="12"/>
      <c r="F92" s="14"/>
      <c r="G92" s="13"/>
      <c r="H92" s="15" t="str">
        <f>IF($A92="","",IF(AND(ISNUMBER(F92),N(F92)&gt;=0,N(F92)&lt;=100000,AND(ISNUMBER(Dashboard!$B$3),N(Dashboard!$B$3)&gt;=0,N(Dashboard!$B$3)&lt;=1000000)),F92*Dashboard!$B$3,"Check inputs"))</f>
        <v/>
      </c>
      <c r="I92" s="16" t="str">
        <f>IF(COUNTA($A92:$G92)=0,"",IF($A92="","Check ID",IF(SUMPRODUCT(--($A$2:$A$500=$A92))&gt;1,"Duplicate ID",IF(OR($B92="",SUMPRODUCT(--(Summary!$A$2:$A$21=$B92))=0),"Check area",IF(OR(NOT(OR(D92="Must",D92="Should",D92="Could")),NOT(ISNUMBER(F92)),N(F92)&lt;0,N(F92)&gt;100000),"Check inputs",IF(OR(E92="Standard",E92="Configure",E92="Extend",E92="Gap"),"OK","Not scored"))))))</f>
        <v/>
      </c>
    </row>
    <row r="93" ht="26" customHeight="1" spans="1:9" x14ac:dyDescent="0.25">
      <c r="A93" s="12"/>
      <c r="B93" s="12"/>
      <c r="C93" s="13"/>
      <c r="D93" s="12"/>
      <c r="E93" s="12"/>
      <c r="F93" s="14"/>
      <c r="G93" s="13"/>
      <c r="H93" s="15" t="str">
        <f>IF($A93="","",IF(AND(ISNUMBER(F93),N(F93)&gt;=0,N(F93)&lt;=100000,AND(ISNUMBER(Dashboard!$B$3),N(Dashboard!$B$3)&gt;=0,N(Dashboard!$B$3)&lt;=1000000)),F93*Dashboard!$B$3,"Check inputs"))</f>
        <v/>
      </c>
      <c r="I93" s="16" t="str">
        <f>IF(COUNTA($A93:$G93)=0,"",IF($A93="","Check ID",IF(SUMPRODUCT(--($A$2:$A$500=$A93))&gt;1,"Duplicate ID",IF(OR($B93="",SUMPRODUCT(--(Summary!$A$2:$A$21=$B93))=0),"Check area",IF(OR(NOT(OR(D93="Must",D93="Should",D93="Could")),NOT(ISNUMBER(F93)),N(F93)&lt;0,N(F93)&gt;100000),"Check inputs",IF(OR(E93="Standard",E93="Configure",E93="Extend",E93="Gap"),"OK","Not scored"))))))</f>
        <v/>
      </c>
    </row>
    <row r="94" ht="26" customHeight="1" spans="1:9" x14ac:dyDescent="0.25">
      <c r="A94" s="12"/>
      <c r="B94" s="12"/>
      <c r="C94" s="13"/>
      <c r="D94" s="12"/>
      <c r="E94" s="12"/>
      <c r="F94" s="14"/>
      <c r="G94" s="13"/>
      <c r="H94" s="15" t="str">
        <f>IF($A94="","",IF(AND(ISNUMBER(F94),N(F94)&gt;=0,N(F94)&lt;=100000,AND(ISNUMBER(Dashboard!$B$3),N(Dashboard!$B$3)&gt;=0,N(Dashboard!$B$3)&lt;=1000000)),F94*Dashboard!$B$3,"Check inputs"))</f>
        <v/>
      </c>
      <c r="I94" s="16" t="str">
        <f>IF(COUNTA($A94:$G94)=0,"",IF($A94="","Check ID",IF(SUMPRODUCT(--($A$2:$A$500=$A94))&gt;1,"Duplicate ID",IF(OR($B94="",SUMPRODUCT(--(Summary!$A$2:$A$21=$B94))=0),"Check area",IF(OR(NOT(OR(D94="Must",D94="Should",D94="Could")),NOT(ISNUMBER(F94)),N(F94)&lt;0,N(F94)&gt;100000),"Check inputs",IF(OR(E94="Standard",E94="Configure",E94="Extend",E94="Gap"),"OK","Not scored"))))))</f>
        <v/>
      </c>
    </row>
    <row r="95" ht="26" customHeight="1" spans="1:9" x14ac:dyDescent="0.25">
      <c r="A95" s="12"/>
      <c r="B95" s="12"/>
      <c r="C95" s="13"/>
      <c r="D95" s="12"/>
      <c r="E95" s="12"/>
      <c r="F95" s="14"/>
      <c r="G95" s="13"/>
      <c r="H95" s="15" t="str">
        <f>IF($A95="","",IF(AND(ISNUMBER(F95),N(F95)&gt;=0,N(F95)&lt;=100000,AND(ISNUMBER(Dashboard!$B$3),N(Dashboard!$B$3)&gt;=0,N(Dashboard!$B$3)&lt;=1000000)),F95*Dashboard!$B$3,"Check inputs"))</f>
        <v/>
      </c>
      <c r="I95" s="16" t="str">
        <f>IF(COUNTA($A95:$G95)=0,"",IF($A95="","Check ID",IF(SUMPRODUCT(--($A$2:$A$500=$A95))&gt;1,"Duplicate ID",IF(OR($B95="",SUMPRODUCT(--(Summary!$A$2:$A$21=$B95))=0),"Check area",IF(OR(NOT(OR(D95="Must",D95="Should",D95="Could")),NOT(ISNUMBER(F95)),N(F95)&lt;0,N(F95)&gt;100000),"Check inputs",IF(OR(E95="Standard",E95="Configure",E95="Extend",E95="Gap"),"OK","Not scored"))))))</f>
        <v/>
      </c>
    </row>
    <row r="96" ht="26" customHeight="1" spans="1:9" x14ac:dyDescent="0.25">
      <c r="A96" s="12"/>
      <c r="B96" s="12"/>
      <c r="C96" s="13"/>
      <c r="D96" s="12"/>
      <c r="E96" s="12"/>
      <c r="F96" s="14"/>
      <c r="G96" s="13"/>
      <c r="H96" s="15" t="str">
        <f>IF($A96="","",IF(AND(ISNUMBER(F96),N(F96)&gt;=0,N(F96)&lt;=100000,AND(ISNUMBER(Dashboard!$B$3),N(Dashboard!$B$3)&gt;=0,N(Dashboard!$B$3)&lt;=1000000)),F96*Dashboard!$B$3,"Check inputs"))</f>
        <v/>
      </c>
      <c r="I96" s="16" t="str">
        <f>IF(COUNTA($A96:$G96)=0,"",IF($A96="","Check ID",IF(SUMPRODUCT(--($A$2:$A$500=$A96))&gt;1,"Duplicate ID",IF(OR($B96="",SUMPRODUCT(--(Summary!$A$2:$A$21=$B96))=0),"Check area",IF(OR(NOT(OR(D96="Must",D96="Should",D96="Could")),NOT(ISNUMBER(F96)),N(F96)&lt;0,N(F96)&gt;100000),"Check inputs",IF(OR(E96="Standard",E96="Configure",E96="Extend",E96="Gap"),"OK","Not scored"))))))</f>
        <v/>
      </c>
    </row>
    <row r="97" ht="26" customHeight="1" spans="1:9" x14ac:dyDescent="0.25">
      <c r="A97" s="12"/>
      <c r="B97" s="12"/>
      <c r="C97" s="13"/>
      <c r="D97" s="12"/>
      <c r="E97" s="12"/>
      <c r="F97" s="14"/>
      <c r="G97" s="13"/>
      <c r="H97" s="15" t="str">
        <f>IF($A97="","",IF(AND(ISNUMBER(F97),N(F97)&gt;=0,N(F97)&lt;=100000,AND(ISNUMBER(Dashboard!$B$3),N(Dashboard!$B$3)&gt;=0,N(Dashboard!$B$3)&lt;=1000000)),F97*Dashboard!$B$3,"Check inputs"))</f>
        <v/>
      </c>
      <c r="I97" s="16" t="str">
        <f>IF(COUNTA($A97:$G97)=0,"",IF($A97="","Check ID",IF(SUMPRODUCT(--($A$2:$A$500=$A97))&gt;1,"Duplicate ID",IF(OR($B97="",SUMPRODUCT(--(Summary!$A$2:$A$21=$B97))=0),"Check area",IF(OR(NOT(OR(D97="Must",D97="Should",D97="Could")),NOT(ISNUMBER(F97)),N(F97)&lt;0,N(F97)&gt;100000),"Check inputs",IF(OR(E97="Standard",E97="Configure",E97="Extend",E97="Gap"),"OK","Not scored"))))))</f>
        <v/>
      </c>
    </row>
    <row r="98" ht="26" customHeight="1" spans="1:9" x14ac:dyDescent="0.25">
      <c r="A98" s="12"/>
      <c r="B98" s="12"/>
      <c r="C98" s="13"/>
      <c r="D98" s="12"/>
      <c r="E98" s="12"/>
      <c r="F98" s="14"/>
      <c r="G98" s="13"/>
      <c r="H98" s="15" t="str">
        <f>IF($A98="","",IF(AND(ISNUMBER(F98),N(F98)&gt;=0,N(F98)&lt;=100000,AND(ISNUMBER(Dashboard!$B$3),N(Dashboard!$B$3)&gt;=0,N(Dashboard!$B$3)&lt;=1000000)),F98*Dashboard!$B$3,"Check inputs"))</f>
        <v/>
      </c>
      <c r="I98" s="16" t="str">
        <f>IF(COUNTA($A98:$G98)=0,"",IF($A98="","Check ID",IF(SUMPRODUCT(--($A$2:$A$500=$A98))&gt;1,"Duplicate ID",IF(OR($B98="",SUMPRODUCT(--(Summary!$A$2:$A$21=$B98))=0),"Check area",IF(OR(NOT(OR(D98="Must",D98="Should",D98="Could")),NOT(ISNUMBER(F98)),N(F98)&lt;0,N(F98)&gt;100000),"Check inputs",IF(OR(E98="Standard",E98="Configure",E98="Extend",E98="Gap"),"OK","Not scored"))))))</f>
        <v/>
      </c>
    </row>
    <row r="99" ht="26" customHeight="1" spans="1:9" x14ac:dyDescent="0.25">
      <c r="A99" s="12"/>
      <c r="B99" s="12"/>
      <c r="C99" s="13"/>
      <c r="D99" s="12"/>
      <c r="E99" s="12"/>
      <c r="F99" s="14"/>
      <c r="G99" s="13"/>
      <c r="H99" s="15" t="str">
        <f>IF($A99="","",IF(AND(ISNUMBER(F99),N(F99)&gt;=0,N(F99)&lt;=100000,AND(ISNUMBER(Dashboard!$B$3),N(Dashboard!$B$3)&gt;=0,N(Dashboard!$B$3)&lt;=1000000)),F99*Dashboard!$B$3,"Check inputs"))</f>
        <v/>
      </c>
      <c r="I99" s="16" t="str">
        <f>IF(COUNTA($A99:$G99)=0,"",IF($A99="","Check ID",IF(SUMPRODUCT(--($A$2:$A$500=$A99))&gt;1,"Duplicate ID",IF(OR($B99="",SUMPRODUCT(--(Summary!$A$2:$A$21=$B99))=0),"Check area",IF(OR(NOT(OR(D99="Must",D99="Should",D99="Could")),NOT(ISNUMBER(F99)),N(F99)&lt;0,N(F99)&gt;100000),"Check inputs",IF(OR(E99="Standard",E99="Configure",E99="Extend",E99="Gap"),"OK","Not scored"))))))</f>
        <v/>
      </c>
    </row>
    <row r="100" ht="26" customHeight="1" spans="1:9" x14ac:dyDescent="0.25">
      <c r="A100" s="12"/>
      <c r="B100" s="12"/>
      <c r="C100" s="13"/>
      <c r="D100" s="12"/>
      <c r="E100" s="12"/>
      <c r="F100" s="14"/>
      <c r="G100" s="13"/>
      <c r="H100" s="15" t="str">
        <f>IF($A100="","",IF(AND(ISNUMBER(F100),N(F100)&gt;=0,N(F100)&lt;=100000,AND(ISNUMBER(Dashboard!$B$3),N(Dashboard!$B$3)&gt;=0,N(Dashboard!$B$3)&lt;=1000000)),F100*Dashboard!$B$3,"Check inputs"))</f>
        <v/>
      </c>
      <c r="I100" s="16" t="str">
        <f>IF(COUNTA($A100:$G100)=0,"",IF($A100="","Check ID",IF(SUMPRODUCT(--($A$2:$A$500=$A100))&gt;1,"Duplicate ID",IF(OR($B100="",SUMPRODUCT(--(Summary!$A$2:$A$21=$B100))=0),"Check area",IF(OR(NOT(OR(D100="Must",D100="Should",D100="Could")),NOT(ISNUMBER(F100)),N(F100)&lt;0,N(F100)&gt;100000),"Check inputs",IF(OR(E100="Standard",E100="Configure",E100="Extend",E100="Gap"),"OK","Not scored"))))))</f>
        <v/>
      </c>
    </row>
    <row r="101" ht="26" customHeight="1" spans="1:9" x14ac:dyDescent="0.25">
      <c r="A101" s="12"/>
      <c r="B101" s="12"/>
      <c r="C101" s="13"/>
      <c r="D101" s="12"/>
      <c r="E101" s="12"/>
      <c r="F101" s="14"/>
      <c r="G101" s="13"/>
      <c r="H101" s="15" t="str">
        <f>IF($A101="","",IF(AND(ISNUMBER(F101),N(F101)&gt;=0,N(F101)&lt;=100000,AND(ISNUMBER(Dashboard!$B$3),N(Dashboard!$B$3)&gt;=0,N(Dashboard!$B$3)&lt;=1000000)),F101*Dashboard!$B$3,"Check inputs"))</f>
        <v/>
      </c>
      <c r="I101" s="16" t="str">
        <f>IF(COUNTA($A101:$G101)=0,"",IF($A101="","Check ID",IF(SUMPRODUCT(--($A$2:$A$500=$A101))&gt;1,"Duplicate ID",IF(OR($B101="",SUMPRODUCT(--(Summary!$A$2:$A$21=$B101))=0),"Check area",IF(OR(NOT(OR(D101="Must",D101="Should",D101="Could")),NOT(ISNUMBER(F101)),N(F101)&lt;0,N(F101)&gt;100000),"Check inputs",IF(OR(E101="Standard",E101="Configure",E101="Extend",E101="Gap"),"OK","Not scored"))))))</f>
        <v/>
      </c>
    </row>
    <row r="102" ht="26" customHeight="1" spans="1:9" x14ac:dyDescent="0.25">
      <c r="A102" s="12"/>
      <c r="B102" s="12"/>
      <c r="C102" s="13"/>
      <c r="D102" s="12"/>
      <c r="E102" s="12"/>
      <c r="F102" s="14"/>
      <c r="G102" s="13"/>
      <c r="H102" s="15" t="str">
        <f>IF($A102="","",IF(AND(ISNUMBER(F102),N(F102)&gt;=0,N(F102)&lt;=100000,AND(ISNUMBER(Dashboard!$B$3),N(Dashboard!$B$3)&gt;=0,N(Dashboard!$B$3)&lt;=1000000)),F102*Dashboard!$B$3,"Check inputs"))</f>
        <v/>
      </c>
      <c r="I102" s="16" t="str">
        <f>IF(COUNTA($A102:$G102)=0,"",IF($A102="","Check ID",IF(SUMPRODUCT(--($A$2:$A$500=$A102))&gt;1,"Duplicate ID",IF(OR($B102="",SUMPRODUCT(--(Summary!$A$2:$A$21=$B102))=0),"Check area",IF(OR(NOT(OR(D102="Must",D102="Should",D102="Could")),NOT(ISNUMBER(F102)),N(F102)&lt;0,N(F102)&gt;100000),"Check inputs",IF(OR(E102="Standard",E102="Configure",E102="Extend",E102="Gap"),"OK","Not scored"))))))</f>
        <v/>
      </c>
    </row>
    <row r="103" ht="26" customHeight="1" spans="1:9" x14ac:dyDescent="0.25">
      <c r="A103" s="12"/>
      <c r="B103" s="12"/>
      <c r="C103" s="13"/>
      <c r="D103" s="12"/>
      <c r="E103" s="12"/>
      <c r="F103" s="14"/>
      <c r="G103" s="13"/>
      <c r="H103" s="15" t="str">
        <f>IF($A103="","",IF(AND(ISNUMBER(F103),N(F103)&gt;=0,N(F103)&lt;=100000,AND(ISNUMBER(Dashboard!$B$3),N(Dashboard!$B$3)&gt;=0,N(Dashboard!$B$3)&lt;=1000000)),F103*Dashboard!$B$3,"Check inputs"))</f>
        <v/>
      </c>
      <c r="I103" s="16" t="str">
        <f>IF(COUNTA($A103:$G103)=0,"",IF($A103="","Check ID",IF(SUMPRODUCT(--($A$2:$A$500=$A103))&gt;1,"Duplicate ID",IF(OR($B103="",SUMPRODUCT(--(Summary!$A$2:$A$21=$B103))=0),"Check area",IF(OR(NOT(OR(D103="Must",D103="Should",D103="Could")),NOT(ISNUMBER(F103)),N(F103)&lt;0,N(F103)&gt;100000),"Check inputs",IF(OR(E103="Standard",E103="Configure",E103="Extend",E103="Gap"),"OK","Not scored"))))))</f>
        <v/>
      </c>
    </row>
    <row r="104" ht="26" customHeight="1" spans="1:9" x14ac:dyDescent="0.25">
      <c r="A104" s="12"/>
      <c r="B104" s="12"/>
      <c r="C104" s="13"/>
      <c r="D104" s="12"/>
      <c r="E104" s="12"/>
      <c r="F104" s="14"/>
      <c r="G104" s="13"/>
      <c r="H104" s="15" t="str">
        <f>IF($A104="","",IF(AND(ISNUMBER(F104),N(F104)&gt;=0,N(F104)&lt;=100000,AND(ISNUMBER(Dashboard!$B$3),N(Dashboard!$B$3)&gt;=0,N(Dashboard!$B$3)&lt;=1000000)),F104*Dashboard!$B$3,"Check inputs"))</f>
        <v/>
      </c>
      <c r="I104" s="16" t="str">
        <f>IF(COUNTA($A104:$G104)=0,"",IF($A104="","Check ID",IF(SUMPRODUCT(--($A$2:$A$500=$A104))&gt;1,"Duplicate ID",IF(OR($B104="",SUMPRODUCT(--(Summary!$A$2:$A$21=$B104))=0),"Check area",IF(OR(NOT(OR(D104="Must",D104="Should",D104="Could")),NOT(ISNUMBER(F104)),N(F104)&lt;0,N(F104)&gt;100000),"Check inputs",IF(OR(E104="Standard",E104="Configure",E104="Extend",E104="Gap"),"OK","Not scored"))))))</f>
        <v/>
      </c>
    </row>
    <row r="105" ht="26" customHeight="1" spans="1:9" x14ac:dyDescent="0.25">
      <c r="A105" s="12"/>
      <c r="B105" s="12"/>
      <c r="C105" s="13"/>
      <c r="D105" s="12"/>
      <c r="E105" s="12"/>
      <c r="F105" s="14"/>
      <c r="G105" s="13"/>
      <c r="H105" s="15" t="str">
        <f>IF($A105="","",IF(AND(ISNUMBER(F105),N(F105)&gt;=0,N(F105)&lt;=100000,AND(ISNUMBER(Dashboard!$B$3),N(Dashboard!$B$3)&gt;=0,N(Dashboard!$B$3)&lt;=1000000)),F105*Dashboard!$B$3,"Check inputs"))</f>
        <v/>
      </c>
      <c r="I105" s="16" t="str">
        <f>IF(COUNTA($A105:$G105)=0,"",IF($A105="","Check ID",IF(SUMPRODUCT(--($A$2:$A$500=$A105))&gt;1,"Duplicate ID",IF(OR($B105="",SUMPRODUCT(--(Summary!$A$2:$A$21=$B105))=0),"Check area",IF(OR(NOT(OR(D105="Must",D105="Should",D105="Could")),NOT(ISNUMBER(F105)),N(F105)&lt;0,N(F105)&gt;100000),"Check inputs",IF(OR(E105="Standard",E105="Configure",E105="Extend",E105="Gap"),"OK","Not scored"))))))</f>
        <v/>
      </c>
    </row>
    <row r="106" ht="26" customHeight="1" spans="1:9" x14ac:dyDescent="0.25">
      <c r="A106" s="12"/>
      <c r="B106" s="12"/>
      <c r="C106" s="13"/>
      <c r="D106" s="12"/>
      <c r="E106" s="12"/>
      <c r="F106" s="14"/>
      <c r="G106" s="13"/>
      <c r="H106" s="15" t="str">
        <f>IF($A106="","",IF(AND(ISNUMBER(F106),N(F106)&gt;=0,N(F106)&lt;=100000,AND(ISNUMBER(Dashboard!$B$3),N(Dashboard!$B$3)&gt;=0,N(Dashboard!$B$3)&lt;=1000000)),F106*Dashboard!$B$3,"Check inputs"))</f>
        <v/>
      </c>
      <c r="I106" s="16" t="str">
        <f>IF(COUNTA($A106:$G106)=0,"",IF($A106="","Check ID",IF(SUMPRODUCT(--($A$2:$A$500=$A106))&gt;1,"Duplicate ID",IF(OR($B106="",SUMPRODUCT(--(Summary!$A$2:$A$21=$B106))=0),"Check area",IF(OR(NOT(OR(D106="Must",D106="Should",D106="Could")),NOT(ISNUMBER(F106)),N(F106)&lt;0,N(F106)&gt;100000),"Check inputs",IF(OR(E106="Standard",E106="Configure",E106="Extend",E106="Gap"),"OK","Not scored"))))))</f>
        <v/>
      </c>
    </row>
    <row r="107" ht="26" customHeight="1" spans="1:9" x14ac:dyDescent="0.25">
      <c r="A107" s="12"/>
      <c r="B107" s="12"/>
      <c r="C107" s="13"/>
      <c r="D107" s="12"/>
      <c r="E107" s="12"/>
      <c r="F107" s="14"/>
      <c r="G107" s="13"/>
      <c r="H107" s="15" t="str">
        <f>IF($A107="","",IF(AND(ISNUMBER(F107),N(F107)&gt;=0,N(F107)&lt;=100000,AND(ISNUMBER(Dashboard!$B$3),N(Dashboard!$B$3)&gt;=0,N(Dashboard!$B$3)&lt;=1000000)),F107*Dashboard!$B$3,"Check inputs"))</f>
        <v/>
      </c>
      <c r="I107" s="16" t="str">
        <f>IF(COUNTA($A107:$G107)=0,"",IF($A107="","Check ID",IF(SUMPRODUCT(--($A$2:$A$500=$A107))&gt;1,"Duplicate ID",IF(OR($B107="",SUMPRODUCT(--(Summary!$A$2:$A$21=$B107))=0),"Check area",IF(OR(NOT(OR(D107="Must",D107="Should",D107="Could")),NOT(ISNUMBER(F107)),N(F107)&lt;0,N(F107)&gt;100000),"Check inputs",IF(OR(E107="Standard",E107="Configure",E107="Extend",E107="Gap"),"OK","Not scored"))))))</f>
        <v/>
      </c>
    </row>
    <row r="108" ht="26" customHeight="1" spans="1:9" x14ac:dyDescent="0.25">
      <c r="A108" s="12"/>
      <c r="B108" s="12"/>
      <c r="C108" s="13"/>
      <c r="D108" s="12"/>
      <c r="E108" s="12"/>
      <c r="F108" s="14"/>
      <c r="G108" s="13"/>
      <c r="H108" s="15" t="str">
        <f>IF($A108="","",IF(AND(ISNUMBER(F108),N(F108)&gt;=0,N(F108)&lt;=100000,AND(ISNUMBER(Dashboard!$B$3),N(Dashboard!$B$3)&gt;=0,N(Dashboard!$B$3)&lt;=1000000)),F108*Dashboard!$B$3,"Check inputs"))</f>
        <v/>
      </c>
      <c r="I108" s="16" t="str">
        <f>IF(COUNTA($A108:$G108)=0,"",IF($A108="","Check ID",IF(SUMPRODUCT(--($A$2:$A$500=$A108))&gt;1,"Duplicate ID",IF(OR($B108="",SUMPRODUCT(--(Summary!$A$2:$A$21=$B108))=0),"Check area",IF(OR(NOT(OR(D108="Must",D108="Should",D108="Could")),NOT(ISNUMBER(F108)),N(F108)&lt;0,N(F108)&gt;100000),"Check inputs",IF(OR(E108="Standard",E108="Configure",E108="Extend",E108="Gap"),"OK","Not scored"))))))</f>
        <v/>
      </c>
    </row>
    <row r="109" ht="26" customHeight="1" spans="1:9" x14ac:dyDescent="0.25">
      <c r="A109" s="12"/>
      <c r="B109" s="12"/>
      <c r="C109" s="13"/>
      <c r="D109" s="12"/>
      <c r="E109" s="12"/>
      <c r="F109" s="14"/>
      <c r="G109" s="13"/>
      <c r="H109" s="15" t="str">
        <f>IF($A109="","",IF(AND(ISNUMBER(F109),N(F109)&gt;=0,N(F109)&lt;=100000,AND(ISNUMBER(Dashboard!$B$3),N(Dashboard!$B$3)&gt;=0,N(Dashboard!$B$3)&lt;=1000000)),F109*Dashboard!$B$3,"Check inputs"))</f>
        <v/>
      </c>
      <c r="I109" s="16" t="str">
        <f>IF(COUNTA($A109:$G109)=0,"",IF($A109="","Check ID",IF(SUMPRODUCT(--($A$2:$A$500=$A109))&gt;1,"Duplicate ID",IF(OR($B109="",SUMPRODUCT(--(Summary!$A$2:$A$21=$B109))=0),"Check area",IF(OR(NOT(OR(D109="Must",D109="Should",D109="Could")),NOT(ISNUMBER(F109)),N(F109)&lt;0,N(F109)&gt;100000),"Check inputs",IF(OR(E109="Standard",E109="Configure",E109="Extend",E109="Gap"),"OK","Not scored"))))))</f>
        <v/>
      </c>
    </row>
    <row r="110" ht="26" customHeight="1" spans="1:9" x14ac:dyDescent="0.25">
      <c r="A110" s="12"/>
      <c r="B110" s="12"/>
      <c r="C110" s="13"/>
      <c r="D110" s="12"/>
      <c r="E110" s="12"/>
      <c r="F110" s="14"/>
      <c r="G110" s="13"/>
      <c r="H110" s="15" t="str">
        <f>IF($A110="","",IF(AND(ISNUMBER(F110),N(F110)&gt;=0,N(F110)&lt;=100000,AND(ISNUMBER(Dashboard!$B$3),N(Dashboard!$B$3)&gt;=0,N(Dashboard!$B$3)&lt;=1000000)),F110*Dashboard!$B$3,"Check inputs"))</f>
        <v/>
      </c>
      <c r="I110" s="16" t="str">
        <f>IF(COUNTA($A110:$G110)=0,"",IF($A110="","Check ID",IF(SUMPRODUCT(--($A$2:$A$500=$A110))&gt;1,"Duplicate ID",IF(OR($B110="",SUMPRODUCT(--(Summary!$A$2:$A$21=$B110))=0),"Check area",IF(OR(NOT(OR(D110="Must",D110="Should",D110="Could")),NOT(ISNUMBER(F110)),N(F110)&lt;0,N(F110)&gt;100000),"Check inputs",IF(OR(E110="Standard",E110="Configure",E110="Extend",E110="Gap"),"OK","Not scored"))))))</f>
        <v/>
      </c>
    </row>
    <row r="111" ht="26" customHeight="1" spans="1:9" x14ac:dyDescent="0.25">
      <c r="A111" s="12"/>
      <c r="B111" s="12"/>
      <c r="C111" s="13"/>
      <c r="D111" s="12"/>
      <c r="E111" s="12"/>
      <c r="F111" s="14"/>
      <c r="G111" s="13"/>
      <c r="H111" s="15" t="str">
        <f>IF($A111="","",IF(AND(ISNUMBER(F111),N(F111)&gt;=0,N(F111)&lt;=100000,AND(ISNUMBER(Dashboard!$B$3),N(Dashboard!$B$3)&gt;=0,N(Dashboard!$B$3)&lt;=1000000)),F111*Dashboard!$B$3,"Check inputs"))</f>
        <v/>
      </c>
      <c r="I111" s="16" t="str">
        <f>IF(COUNTA($A111:$G111)=0,"",IF($A111="","Check ID",IF(SUMPRODUCT(--($A$2:$A$500=$A111))&gt;1,"Duplicate ID",IF(OR($B111="",SUMPRODUCT(--(Summary!$A$2:$A$21=$B111))=0),"Check area",IF(OR(NOT(OR(D111="Must",D111="Should",D111="Could")),NOT(ISNUMBER(F111)),N(F111)&lt;0,N(F111)&gt;100000),"Check inputs",IF(OR(E111="Standard",E111="Configure",E111="Extend",E111="Gap"),"OK","Not scored"))))))</f>
        <v/>
      </c>
    </row>
    <row r="112" ht="26" customHeight="1" spans="1:9" x14ac:dyDescent="0.25">
      <c r="A112" s="12"/>
      <c r="B112" s="12"/>
      <c r="C112" s="13"/>
      <c r="D112" s="12"/>
      <c r="E112" s="12"/>
      <c r="F112" s="14"/>
      <c r="G112" s="13"/>
      <c r="H112" s="15" t="str">
        <f>IF($A112="","",IF(AND(ISNUMBER(F112),N(F112)&gt;=0,N(F112)&lt;=100000,AND(ISNUMBER(Dashboard!$B$3),N(Dashboard!$B$3)&gt;=0,N(Dashboard!$B$3)&lt;=1000000)),F112*Dashboard!$B$3,"Check inputs"))</f>
        <v/>
      </c>
      <c r="I112" s="16" t="str">
        <f>IF(COUNTA($A112:$G112)=0,"",IF($A112="","Check ID",IF(SUMPRODUCT(--($A$2:$A$500=$A112))&gt;1,"Duplicate ID",IF(OR($B112="",SUMPRODUCT(--(Summary!$A$2:$A$21=$B112))=0),"Check area",IF(OR(NOT(OR(D112="Must",D112="Should",D112="Could")),NOT(ISNUMBER(F112)),N(F112)&lt;0,N(F112)&gt;100000),"Check inputs",IF(OR(E112="Standard",E112="Configure",E112="Extend",E112="Gap"),"OK","Not scored"))))))</f>
        <v/>
      </c>
    </row>
    <row r="113" ht="26" customHeight="1" spans="1:9" x14ac:dyDescent="0.25">
      <c r="A113" s="12"/>
      <c r="B113" s="12"/>
      <c r="C113" s="13"/>
      <c r="D113" s="12"/>
      <c r="E113" s="12"/>
      <c r="F113" s="14"/>
      <c r="G113" s="13"/>
      <c r="H113" s="15" t="str">
        <f>IF($A113="","",IF(AND(ISNUMBER(F113),N(F113)&gt;=0,N(F113)&lt;=100000,AND(ISNUMBER(Dashboard!$B$3),N(Dashboard!$B$3)&gt;=0,N(Dashboard!$B$3)&lt;=1000000)),F113*Dashboard!$B$3,"Check inputs"))</f>
        <v/>
      </c>
      <c r="I113" s="16" t="str">
        <f>IF(COUNTA($A113:$G113)=0,"",IF($A113="","Check ID",IF(SUMPRODUCT(--($A$2:$A$500=$A113))&gt;1,"Duplicate ID",IF(OR($B113="",SUMPRODUCT(--(Summary!$A$2:$A$21=$B113))=0),"Check area",IF(OR(NOT(OR(D113="Must",D113="Should",D113="Could")),NOT(ISNUMBER(F113)),N(F113)&lt;0,N(F113)&gt;100000),"Check inputs",IF(OR(E113="Standard",E113="Configure",E113="Extend",E113="Gap"),"OK","Not scored"))))))</f>
        <v/>
      </c>
    </row>
    <row r="114" ht="26" customHeight="1" spans="1:9" x14ac:dyDescent="0.25">
      <c r="A114" s="12"/>
      <c r="B114" s="12"/>
      <c r="C114" s="13"/>
      <c r="D114" s="12"/>
      <c r="E114" s="12"/>
      <c r="F114" s="14"/>
      <c r="G114" s="13"/>
      <c r="H114" s="15" t="str">
        <f>IF($A114="","",IF(AND(ISNUMBER(F114),N(F114)&gt;=0,N(F114)&lt;=100000,AND(ISNUMBER(Dashboard!$B$3),N(Dashboard!$B$3)&gt;=0,N(Dashboard!$B$3)&lt;=1000000)),F114*Dashboard!$B$3,"Check inputs"))</f>
        <v/>
      </c>
      <c r="I114" s="16" t="str">
        <f>IF(COUNTA($A114:$G114)=0,"",IF($A114="","Check ID",IF(SUMPRODUCT(--($A$2:$A$500=$A114))&gt;1,"Duplicate ID",IF(OR($B114="",SUMPRODUCT(--(Summary!$A$2:$A$21=$B114))=0),"Check area",IF(OR(NOT(OR(D114="Must",D114="Should",D114="Could")),NOT(ISNUMBER(F114)),N(F114)&lt;0,N(F114)&gt;100000),"Check inputs",IF(OR(E114="Standard",E114="Configure",E114="Extend",E114="Gap"),"OK","Not scored"))))))</f>
        <v/>
      </c>
    </row>
    <row r="115" ht="26" customHeight="1" spans="1:9" x14ac:dyDescent="0.25">
      <c r="A115" s="12"/>
      <c r="B115" s="12"/>
      <c r="C115" s="13"/>
      <c r="D115" s="12"/>
      <c r="E115" s="12"/>
      <c r="F115" s="14"/>
      <c r="G115" s="13"/>
      <c r="H115" s="15" t="str">
        <f>IF($A115="","",IF(AND(ISNUMBER(F115),N(F115)&gt;=0,N(F115)&lt;=100000,AND(ISNUMBER(Dashboard!$B$3),N(Dashboard!$B$3)&gt;=0,N(Dashboard!$B$3)&lt;=1000000)),F115*Dashboard!$B$3,"Check inputs"))</f>
        <v/>
      </c>
      <c r="I115" s="16" t="str">
        <f>IF(COUNTA($A115:$G115)=0,"",IF($A115="","Check ID",IF(SUMPRODUCT(--($A$2:$A$500=$A115))&gt;1,"Duplicate ID",IF(OR($B115="",SUMPRODUCT(--(Summary!$A$2:$A$21=$B115))=0),"Check area",IF(OR(NOT(OR(D115="Must",D115="Should",D115="Could")),NOT(ISNUMBER(F115)),N(F115)&lt;0,N(F115)&gt;100000),"Check inputs",IF(OR(E115="Standard",E115="Configure",E115="Extend",E115="Gap"),"OK","Not scored"))))))</f>
        <v/>
      </c>
    </row>
    <row r="116" ht="26" customHeight="1" spans="1:9" x14ac:dyDescent="0.25">
      <c r="A116" s="12"/>
      <c r="B116" s="12"/>
      <c r="C116" s="13"/>
      <c r="D116" s="12"/>
      <c r="E116" s="12"/>
      <c r="F116" s="14"/>
      <c r="G116" s="13"/>
      <c r="H116" s="15" t="str">
        <f>IF($A116="","",IF(AND(ISNUMBER(F116),N(F116)&gt;=0,N(F116)&lt;=100000,AND(ISNUMBER(Dashboard!$B$3),N(Dashboard!$B$3)&gt;=0,N(Dashboard!$B$3)&lt;=1000000)),F116*Dashboard!$B$3,"Check inputs"))</f>
        <v/>
      </c>
      <c r="I116" s="16" t="str">
        <f>IF(COUNTA($A116:$G116)=0,"",IF($A116="","Check ID",IF(SUMPRODUCT(--($A$2:$A$500=$A116))&gt;1,"Duplicate ID",IF(OR($B116="",SUMPRODUCT(--(Summary!$A$2:$A$21=$B116))=0),"Check area",IF(OR(NOT(OR(D116="Must",D116="Should",D116="Could")),NOT(ISNUMBER(F116)),N(F116)&lt;0,N(F116)&gt;100000),"Check inputs",IF(OR(E116="Standard",E116="Configure",E116="Extend",E116="Gap"),"OK","Not scored"))))))</f>
        <v/>
      </c>
    </row>
    <row r="117" ht="26" customHeight="1" spans="1:9" x14ac:dyDescent="0.25">
      <c r="A117" s="12"/>
      <c r="B117" s="12"/>
      <c r="C117" s="13"/>
      <c r="D117" s="12"/>
      <c r="E117" s="12"/>
      <c r="F117" s="14"/>
      <c r="G117" s="13"/>
      <c r="H117" s="15" t="str">
        <f>IF($A117="","",IF(AND(ISNUMBER(F117),N(F117)&gt;=0,N(F117)&lt;=100000,AND(ISNUMBER(Dashboard!$B$3),N(Dashboard!$B$3)&gt;=0,N(Dashboard!$B$3)&lt;=1000000)),F117*Dashboard!$B$3,"Check inputs"))</f>
        <v/>
      </c>
      <c r="I117" s="16" t="str">
        <f>IF(COUNTA($A117:$G117)=0,"",IF($A117="","Check ID",IF(SUMPRODUCT(--($A$2:$A$500=$A117))&gt;1,"Duplicate ID",IF(OR($B117="",SUMPRODUCT(--(Summary!$A$2:$A$21=$B117))=0),"Check area",IF(OR(NOT(OR(D117="Must",D117="Should",D117="Could")),NOT(ISNUMBER(F117)),N(F117)&lt;0,N(F117)&gt;100000),"Check inputs",IF(OR(E117="Standard",E117="Configure",E117="Extend",E117="Gap"),"OK","Not scored"))))))</f>
        <v/>
      </c>
    </row>
    <row r="118" ht="26" customHeight="1" spans="1:9" x14ac:dyDescent="0.25">
      <c r="A118" s="12"/>
      <c r="B118" s="12"/>
      <c r="C118" s="13"/>
      <c r="D118" s="12"/>
      <c r="E118" s="12"/>
      <c r="F118" s="14"/>
      <c r="G118" s="13"/>
      <c r="H118" s="15" t="str">
        <f>IF($A118="","",IF(AND(ISNUMBER(F118),N(F118)&gt;=0,N(F118)&lt;=100000,AND(ISNUMBER(Dashboard!$B$3),N(Dashboard!$B$3)&gt;=0,N(Dashboard!$B$3)&lt;=1000000)),F118*Dashboard!$B$3,"Check inputs"))</f>
        <v/>
      </c>
      <c r="I118" s="16" t="str">
        <f>IF(COUNTA($A118:$G118)=0,"",IF($A118="","Check ID",IF(SUMPRODUCT(--($A$2:$A$500=$A118))&gt;1,"Duplicate ID",IF(OR($B118="",SUMPRODUCT(--(Summary!$A$2:$A$21=$B118))=0),"Check area",IF(OR(NOT(OR(D118="Must",D118="Should",D118="Could")),NOT(ISNUMBER(F118)),N(F118)&lt;0,N(F118)&gt;100000),"Check inputs",IF(OR(E118="Standard",E118="Configure",E118="Extend",E118="Gap"),"OK","Not scored"))))))</f>
        <v/>
      </c>
    </row>
    <row r="119" ht="26" customHeight="1" spans="1:9" x14ac:dyDescent="0.25">
      <c r="A119" s="12"/>
      <c r="B119" s="12"/>
      <c r="C119" s="13"/>
      <c r="D119" s="12"/>
      <c r="E119" s="12"/>
      <c r="F119" s="14"/>
      <c r="G119" s="13"/>
      <c r="H119" s="15" t="str">
        <f>IF($A119="","",IF(AND(ISNUMBER(F119),N(F119)&gt;=0,N(F119)&lt;=100000,AND(ISNUMBER(Dashboard!$B$3),N(Dashboard!$B$3)&gt;=0,N(Dashboard!$B$3)&lt;=1000000)),F119*Dashboard!$B$3,"Check inputs"))</f>
        <v/>
      </c>
      <c r="I119" s="16" t="str">
        <f>IF(COUNTA($A119:$G119)=0,"",IF($A119="","Check ID",IF(SUMPRODUCT(--($A$2:$A$500=$A119))&gt;1,"Duplicate ID",IF(OR($B119="",SUMPRODUCT(--(Summary!$A$2:$A$21=$B119))=0),"Check area",IF(OR(NOT(OR(D119="Must",D119="Should",D119="Could")),NOT(ISNUMBER(F119)),N(F119)&lt;0,N(F119)&gt;100000),"Check inputs",IF(OR(E119="Standard",E119="Configure",E119="Extend",E119="Gap"),"OK","Not scored"))))))</f>
        <v/>
      </c>
    </row>
    <row r="120" ht="26" customHeight="1" spans="1:9" x14ac:dyDescent="0.25">
      <c r="A120" s="12"/>
      <c r="B120" s="12"/>
      <c r="C120" s="13"/>
      <c r="D120" s="12"/>
      <c r="E120" s="12"/>
      <c r="F120" s="14"/>
      <c r="G120" s="13"/>
      <c r="H120" s="15" t="str">
        <f>IF($A120="","",IF(AND(ISNUMBER(F120),N(F120)&gt;=0,N(F120)&lt;=100000,AND(ISNUMBER(Dashboard!$B$3),N(Dashboard!$B$3)&gt;=0,N(Dashboard!$B$3)&lt;=1000000)),F120*Dashboard!$B$3,"Check inputs"))</f>
        <v/>
      </c>
      <c r="I120" s="16" t="str">
        <f>IF(COUNTA($A120:$G120)=0,"",IF($A120="","Check ID",IF(SUMPRODUCT(--($A$2:$A$500=$A120))&gt;1,"Duplicate ID",IF(OR($B120="",SUMPRODUCT(--(Summary!$A$2:$A$21=$B120))=0),"Check area",IF(OR(NOT(OR(D120="Must",D120="Should",D120="Could")),NOT(ISNUMBER(F120)),N(F120)&lt;0,N(F120)&gt;100000),"Check inputs",IF(OR(E120="Standard",E120="Configure",E120="Extend",E120="Gap"),"OK","Not scored"))))))</f>
        <v/>
      </c>
    </row>
    <row r="121" ht="26" customHeight="1" spans="1:9" x14ac:dyDescent="0.25">
      <c r="A121" s="12"/>
      <c r="B121" s="12"/>
      <c r="C121" s="13"/>
      <c r="D121" s="12"/>
      <c r="E121" s="12"/>
      <c r="F121" s="14"/>
      <c r="G121" s="13"/>
      <c r="H121" s="15" t="str">
        <f>IF($A121="","",IF(AND(ISNUMBER(F121),N(F121)&gt;=0,N(F121)&lt;=100000,AND(ISNUMBER(Dashboard!$B$3),N(Dashboard!$B$3)&gt;=0,N(Dashboard!$B$3)&lt;=1000000)),F121*Dashboard!$B$3,"Check inputs"))</f>
        <v/>
      </c>
      <c r="I121" s="16" t="str">
        <f>IF(COUNTA($A121:$G121)=0,"",IF($A121="","Check ID",IF(SUMPRODUCT(--($A$2:$A$500=$A121))&gt;1,"Duplicate ID",IF(OR($B121="",SUMPRODUCT(--(Summary!$A$2:$A$21=$B121))=0),"Check area",IF(OR(NOT(OR(D121="Must",D121="Should",D121="Could")),NOT(ISNUMBER(F121)),N(F121)&lt;0,N(F121)&gt;100000),"Check inputs",IF(OR(E121="Standard",E121="Configure",E121="Extend",E121="Gap"),"OK","Not scored"))))))</f>
        <v/>
      </c>
    </row>
    <row r="122" ht="26" customHeight="1" spans="1:9" x14ac:dyDescent="0.25">
      <c r="A122" s="12"/>
      <c r="B122" s="12"/>
      <c r="C122" s="13"/>
      <c r="D122" s="12"/>
      <c r="E122" s="12"/>
      <c r="F122" s="14"/>
      <c r="G122" s="13"/>
      <c r="H122" s="15" t="str">
        <f>IF($A122="","",IF(AND(ISNUMBER(F122),N(F122)&gt;=0,N(F122)&lt;=100000,AND(ISNUMBER(Dashboard!$B$3),N(Dashboard!$B$3)&gt;=0,N(Dashboard!$B$3)&lt;=1000000)),F122*Dashboard!$B$3,"Check inputs"))</f>
        <v/>
      </c>
      <c r="I122" s="16" t="str">
        <f>IF(COUNTA($A122:$G122)=0,"",IF($A122="","Check ID",IF(SUMPRODUCT(--($A$2:$A$500=$A122))&gt;1,"Duplicate ID",IF(OR($B122="",SUMPRODUCT(--(Summary!$A$2:$A$21=$B122))=0),"Check area",IF(OR(NOT(OR(D122="Must",D122="Should",D122="Could")),NOT(ISNUMBER(F122)),N(F122)&lt;0,N(F122)&gt;100000),"Check inputs",IF(OR(E122="Standard",E122="Configure",E122="Extend",E122="Gap"),"OK","Not scored"))))))</f>
        <v/>
      </c>
    </row>
    <row r="123" ht="26" customHeight="1" spans="1:9" x14ac:dyDescent="0.25">
      <c r="A123" s="12"/>
      <c r="B123" s="12"/>
      <c r="C123" s="13"/>
      <c r="D123" s="12"/>
      <c r="E123" s="12"/>
      <c r="F123" s="14"/>
      <c r="G123" s="13"/>
      <c r="H123" s="15" t="str">
        <f>IF($A123="","",IF(AND(ISNUMBER(F123),N(F123)&gt;=0,N(F123)&lt;=100000,AND(ISNUMBER(Dashboard!$B$3),N(Dashboard!$B$3)&gt;=0,N(Dashboard!$B$3)&lt;=1000000)),F123*Dashboard!$B$3,"Check inputs"))</f>
        <v/>
      </c>
      <c r="I123" s="16" t="str">
        <f>IF(COUNTA($A123:$G123)=0,"",IF($A123="","Check ID",IF(SUMPRODUCT(--($A$2:$A$500=$A123))&gt;1,"Duplicate ID",IF(OR($B123="",SUMPRODUCT(--(Summary!$A$2:$A$21=$B123))=0),"Check area",IF(OR(NOT(OR(D123="Must",D123="Should",D123="Could")),NOT(ISNUMBER(F123)),N(F123)&lt;0,N(F123)&gt;100000),"Check inputs",IF(OR(E123="Standard",E123="Configure",E123="Extend",E123="Gap"),"OK","Not scored"))))))</f>
        <v/>
      </c>
    </row>
    <row r="124" ht="26" customHeight="1" spans="1:9" x14ac:dyDescent="0.25">
      <c r="A124" s="12"/>
      <c r="B124" s="12"/>
      <c r="C124" s="13"/>
      <c r="D124" s="12"/>
      <c r="E124" s="12"/>
      <c r="F124" s="14"/>
      <c r="G124" s="13"/>
      <c r="H124" s="15" t="str">
        <f>IF($A124="","",IF(AND(ISNUMBER(F124),N(F124)&gt;=0,N(F124)&lt;=100000,AND(ISNUMBER(Dashboard!$B$3),N(Dashboard!$B$3)&gt;=0,N(Dashboard!$B$3)&lt;=1000000)),F124*Dashboard!$B$3,"Check inputs"))</f>
        <v/>
      </c>
      <c r="I124" s="16" t="str">
        <f>IF(COUNTA($A124:$G124)=0,"",IF($A124="","Check ID",IF(SUMPRODUCT(--($A$2:$A$500=$A124))&gt;1,"Duplicate ID",IF(OR($B124="",SUMPRODUCT(--(Summary!$A$2:$A$21=$B124))=0),"Check area",IF(OR(NOT(OR(D124="Must",D124="Should",D124="Could")),NOT(ISNUMBER(F124)),N(F124)&lt;0,N(F124)&gt;100000),"Check inputs",IF(OR(E124="Standard",E124="Configure",E124="Extend",E124="Gap"),"OK","Not scored"))))))</f>
        <v/>
      </c>
    </row>
    <row r="125" ht="26" customHeight="1" spans="1:9" x14ac:dyDescent="0.25">
      <c r="A125" s="12"/>
      <c r="B125" s="12"/>
      <c r="C125" s="13"/>
      <c r="D125" s="12"/>
      <c r="E125" s="12"/>
      <c r="F125" s="14"/>
      <c r="G125" s="13"/>
      <c r="H125" s="15" t="str">
        <f>IF($A125="","",IF(AND(ISNUMBER(F125),N(F125)&gt;=0,N(F125)&lt;=100000,AND(ISNUMBER(Dashboard!$B$3),N(Dashboard!$B$3)&gt;=0,N(Dashboard!$B$3)&lt;=1000000)),F125*Dashboard!$B$3,"Check inputs"))</f>
        <v/>
      </c>
      <c r="I125" s="16" t="str">
        <f>IF(COUNTA($A125:$G125)=0,"",IF($A125="","Check ID",IF(SUMPRODUCT(--($A$2:$A$500=$A125))&gt;1,"Duplicate ID",IF(OR($B125="",SUMPRODUCT(--(Summary!$A$2:$A$21=$B125))=0),"Check area",IF(OR(NOT(OR(D125="Must",D125="Should",D125="Could")),NOT(ISNUMBER(F125)),N(F125)&lt;0,N(F125)&gt;100000),"Check inputs",IF(OR(E125="Standard",E125="Configure",E125="Extend",E125="Gap"),"OK","Not scored"))))))</f>
        <v/>
      </c>
    </row>
    <row r="126" ht="26" customHeight="1" spans="1:9" x14ac:dyDescent="0.25">
      <c r="A126" s="12"/>
      <c r="B126" s="12"/>
      <c r="C126" s="13"/>
      <c r="D126" s="12"/>
      <c r="E126" s="12"/>
      <c r="F126" s="14"/>
      <c r="G126" s="13"/>
      <c r="H126" s="15" t="str">
        <f>IF($A126="","",IF(AND(ISNUMBER(F126),N(F126)&gt;=0,N(F126)&lt;=100000,AND(ISNUMBER(Dashboard!$B$3),N(Dashboard!$B$3)&gt;=0,N(Dashboard!$B$3)&lt;=1000000)),F126*Dashboard!$B$3,"Check inputs"))</f>
        <v/>
      </c>
      <c r="I126" s="16" t="str">
        <f>IF(COUNTA($A126:$G126)=0,"",IF($A126="","Check ID",IF(SUMPRODUCT(--($A$2:$A$500=$A126))&gt;1,"Duplicate ID",IF(OR($B126="",SUMPRODUCT(--(Summary!$A$2:$A$21=$B126))=0),"Check area",IF(OR(NOT(OR(D126="Must",D126="Should",D126="Could")),NOT(ISNUMBER(F126)),N(F126)&lt;0,N(F126)&gt;100000),"Check inputs",IF(OR(E126="Standard",E126="Configure",E126="Extend",E126="Gap"),"OK","Not scored"))))))</f>
        <v/>
      </c>
    </row>
    <row r="127" ht="26" customHeight="1" spans="1:9" x14ac:dyDescent="0.25">
      <c r="A127" s="12"/>
      <c r="B127" s="12"/>
      <c r="C127" s="13"/>
      <c r="D127" s="12"/>
      <c r="E127" s="12"/>
      <c r="F127" s="14"/>
      <c r="G127" s="13"/>
      <c r="H127" s="15" t="str">
        <f>IF($A127="","",IF(AND(ISNUMBER(F127),N(F127)&gt;=0,N(F127)&lt;=100000,AND(ISNUMBER(Dashboard!$B$3),N(Dashboard!$B$3)&gt;=0,N(Dashboard!$B$3)&lt;=1000000)),F127*Dashboard!$B$3,"Check inputs"))</f>
        <v/>
      </c>
      <c r="I127" s="16" t="str">
        <f>IF(COUNTA($A127:$G127)=0,"",IF($A127="","Check ID",IF(SUMPRODUCT(--($A$2:$A$500=$A127))&gt;1,"Duplicate ID",IF(OR($B127="",SUMPRODUCT(--(Summary!$A$2:$A$21=$B127))=0),"Check area",IF(OR(NOT(OR(D127="Must",D127="Should",D127="Could")),NOT(ISNUMBER(F127)),N(F127)&lt;0,N(F127)&gt;100000),"Check inputs",IF(OR(E127="Standard",E127="Configure",E127="Extend",E127="Gap"),"OK","Not scored"))))))</f>
        <v/>
      </c>
    </row>
    <row r="128" ht="26" customHeight="1" spans="1:9" x14ac:dyDescent="0.25">
      <c r="A128" s="12"/>
      <c r="B128" s="12"/>
      <c r="C128" s="13"/>
      <c r="D128" s="12"/>
      <c r="E128" s="12"/>
      <c r="F128" s="14"/>
      <c r="G128" s="13"/>
      <c r="H128" s="15" t="str">
        <f>IF($A128="","",IF(AND(ISNUMBER(F128),N(F128)&gt;=0,N(F128)&lt;=100000,AND(ISNUMBER(Dashboard!$B$3),N(Dashboard!$B$3)&gt;=0,N(Dashboard!$B$3)&lt;=1000000)),F128*Dashboard!$B$3,"Check inputs"))</f>
        <v/>
      </c>
      <c r="I128" s="16" t="str">
        <f>IF(COUNTA($A128:$G128)=0,"",IF($A128="","Check ID",IF(SUMPRODUCT(--($A$2:$A$500=$A128))&gt;1,"Duplicate ID",IF(OR($B128="",SUMPRODUCT(--(Summary!$A$2:$A$21=$B128))=0),"Check area",IF(OR(NOT(OR(D128="Must",D128="Should",D128="Could")),NOT(ISNUMBER(F128)),N(F128)&lt;0,N(F128)&gt;100000),"Check inputs",IF(OR(E128="Standard",E128="Configure",E128="Extend",E128="Gap"),"OK","Not scored"))))))</f>
        <v/>
      </c>
    </row>
    <row r="129" ht="26" customHeight="1" spans="1:9" x14ac:dyDescent="0.25">
      <c r="A129" s="12"/>
      <c r="B129" s="12"/>
      <c r="C129" s="13"/>
      <c r="D129" s="12"/>
      <c r="E129" s="12"/>
      <c r="F129" s="14"/>
      <c r="G129" s="13"/>
      <c r="H129" s="15" t="str">
        <f>IF($A129="","",IF(AND(ISNUMBER(F129),N(F129)&gt;=0,N(F129)&lt;=100000,AND(ISNUMBER(Dashboard!$B$3),N(Dashboard!$B$3)&gt;=0,N(Dashboard!$B$3)&lt;=1000000)),F129*Dashboard!$B$3,"Check inputs"))</f>
        <v/>
      </c>
      <c r="I129" s="16" t="str">
        <f>IF(COUNTA($A129:$G129)=0,"",IF($A129="","Check ID",IF(SUMPRODUCT(--($A$2:$A$500=$A129))&gt;1,"Duplicate ID",IF(OR($B129="",SUMPRODUCT(--(Summary!$A$2:$A$21=$B129))=0),"Check area",IF(OR(NOT(OR(D129="Must",D129="Should",D129="Could")),NOT(ISNUMBER(F129)),N(F129)&lt;0,N(F129)&gt;100000),"Check inputs",IF(OR(E129="Standard",E129="Configure",E129="Extend",E129="Gap"),"OK","Not scored"))))))</f>
        <v/>
      </c>
    </row>
    <row r="130" ht="26" customHeight="1" spans="1:9" x14ac:dyDescent="0.25">
      <c r="A130" s="12"/>
      <c r="B130" s="12"/>
      <c r="C130" s="13"/>
      <c r="D130" s="12"/>
      <c r="E130" s="12"/>
      <c r="F130" s="14"/>
      <c r="G130" s="13"/>
      <c r="H130" s="15" t="str">
        <f>IF($A130="","",IF(AND(ISNUMBER(F130),N(F130)&gt;=0,N(F130)&lt;=100000,AND(ISNUMBER(Dashboard!$B$3),N(Dashboard!$B$3)&gt;=0,N(Dashboard!$B$3)&lt;=1000000)),F130*Dashboard!$B$3,"Check inputs"))</f>
        <v/>
      </c>
      <c r="I130" s="16" t="str">
        <f>IF(COUNTA($A130:$G130)=0,"",IF($A130="","Check ID",IF(SUMPRODUCT(--($A$2:$A$500=$A130))&gt;1,"Duplicate ID",IF(OR($B130="",SUMPRODUCT(--(Summary!$A$2:$A$21=$B130))=0),"Check area",IF(OR(NOT(OR(D130="Must",D130="Should",D130="Could")),NOT(ISNUMBER(F130)),N(F130)&lt;0,N(F130)&gt;100000),"Check inputs",IF(OR(E130="Standard",E130="Configure",E130="Extend",E130="Gap"),"OK","Not scored"))))))</f>
        <v/>
      </c>
    </row>
    <row r="131" ht="26" customHeight="1" spans="1:9" x14ac:dyDescent="0.25">
      <c r="A131" s="12"/>
      <c r="B131" s="12"/>
      <c r="C131" s="13"/>
      <c r="D131" s="12"/>
      <c r="E131" s="12"/>
      <c r="F131" s="14"/>
      <c r="G131" s="13"/>
      <c r="H131" s="15" t="str">
        <f>IF($A131="","",IF(AND(ISNUMBER(F131),N(F131)&gt;=0,N(F131)&lt;=100000,AND(ISNUMBER(Dashboard!$B$3),N(Dashboard!$B$3)&gt;=0,N(Dashboard!$B$3)&lt;=1000000)),F131*Dashboard!$B$3,"Check inputs"))</f>
        <v/>
      </c>
      <c r="I131" s="16" t="str">
        <f>IF(COUNTA($A131:$G131)=0,"",IF($A131="","Check ID",IF(SUMPRODUCT(--($A$2:$A$500=$A131))&gt;1,"Duplicate ID",IF(OR($B131="",SUMPRODUCT(--(Summary!$A$2:$A$21=$B131))=0),"Check area",IF(OR(NOT(OR(D131="Must",D131="Should",D131="Could")),NOT(ISNUMBER(F131)),N(F131)&lt;0,N(F131)&gt;100000),"Check inputs",IF(OR(E131="Standard",E131="Configure",E131="Extend",E131="Gap"),"OK","Not scored"))))))</f>
        <v/>
      </c>
    </row>
    <row r="132" ht="26" customHeight="1" spans="1:9" x14ac:dyDescent="0.25">
      <c r="A132" s="12"/>
      <c r="B132" s="12"/>
      <c r="C132" s="13"/>
      <c r="D132" s="12"/>
      <c r="E132" s="12"/>
      <c r="F132" s="14"/>
      <c r="G132" s="13"/>
      <c r="H132" s="15" t="str">
        <f>IF($A132="","",IF(AND(ISNUMBER(F132),N(F132)&gt;=0,N(F132)&lt;=100000,AND(ISNUMBER(Dashboard!$B$3),N(Dashboard!$B$3)&gt;=0,N(Dashboard!$B$3)&lt;=1000000)),F132*Dashboard!$B$3,"Check inputs"))</f>
        <v/>
      </c>
      <c r="I132" s="16" t="str">
        <f>IF(COUNTA($A132:$G132)=0,"",IF($A132="","Check ID",IF(SUMPRODUCT(--($A$2:$A$500=$A132))&gt;1,"Duplicate ID",IF(OR($B132="",SUMPRODUCT(--(Summary!$A$2:$A$21=$B132))=0),"Check area",IF(OR(NOT(OR(D132="Must",D132="Should",D132="Could")),NOT(ISNUMBER(F132)),N(F132)&lt;0,N(F132)&gt;100000),"Check inputs",IF(OR(E132="Standard",E132="Configure",E132="Extend",E132="Gap"),"OK","Not scored"))))))</f>
        <v/>
      </c>
    </row>
    <row r="133" ht="26" customHeight="1" spans="1:9" x14ac:dyDescent="0.25">
      <c r="A133" s="12"/>
      <c r="B133" s="12"/>
      <c r="C133" s="13"/>
      <c r="D133" s="12"/>
      <c r="E133" s="12"/>
      <c r="F133" s="14"/>
      <c r="G133" s="13"/>
      <c r="H133" s="15" t="str">
        <f>IF($A133="","",IF(AND(ISNUMBER(F133),N(F133)&gt;=0,N(F133)&lt;=100000,AND(ISNUMBER(Dashboard!$B$3),N(Dashboard!$B$3)&gt;=0,N(Dashboard!$B$3)&lt;=1000000)),F133*Dashboard!$B$3,"Check inputs"))</f>
        <v/>
      </c>
      <c r="I133" s="16" t="str">
        <f>IF(COUNTA($A133:$G133)=0,"",IF($A133="","Check ID",IF(SUMPRODUCT(--($A$2:$A$500=$A133))&gt;1,"Duplicate ID",IF(OR($B133="",SUMPRODUCT(--(Summary!$A$2:$A$21=$B133))=0),"Check area",IF(OR(NOT(OR(D133="Must",D133="Should",D133="Could")),NOT(ISNUMBER(F133)),N(F133)&lt;0,N(F133)&gt;100000),"Check inputs",IF(OR(E133="Standard",E133="Configure",E133="Extend",E133="Gap"),"OK","Not scored"))))))</f>
        <v/>
      </c>
    </row>
    <row r="134" ht="26" customHeight="1" spans="1:9" x14ac:dyDescent="0.25">
      <c r="A134" s="12"/>
      <c r="B134" s="12"/>
      <c r="C134" s="13"/>
      <c r="D134" s="12"/>
      <c r="E134" s="12"/>
      <c r="F134" s="14"/>
      <c r="G134" s="13"/>
      <c r="H134" s="15" t="str">
        <f>IF($A134="","",IF(AND(ISNUMBER(F134),N(F134)&gt;=0,N(F134)&lt;=100000,AND(ISNUMBER(Dashboard!$B$3),N(Dashboard!$B$3)&gt;=0,N(Dashboard!$B$3)&lt;=1000000)),F134*Dashboard!$B$3,"Check inputs"))</f>
        <v/>
      </c>
      <c r="I134" s="16" t="str">
        <f>IF(COUNTA($A134:$G134)=0,"",IF($A134="","Check ID",IF(SUMPRODUCT(--($A$2:$A$500=$A134))&gt;1,"Duplicate ID",IF(OR($B134="",SUMPRODUCT(--(Summary!$A$2:$A$21=$B134))=0),"Check area",IF(OR(NOT(OR(D134="Must",D134="Should",D134="Could")),NOT(ISNUMBER(F134)),N(F134)&lt;0,N(F134)&gt;100000),"Check inputs",IF(OR(E134="Standard",E134="Configure",E134="Extend",E134="Gap"),"OK","Not scored"))))))</f>
        <v/>
      </c>
    </row>
    <row r="135" ht="26" customHeight="1" spans="1:9" x14ac:dyDescent="0.25">
      <c r="A135" s="12"/>
      <c r="B135" s="12"/>
      <c r="C135" s="13"/>
      <c r="D135" s="12"/>
      <c r="E135" s="12"/>
      <c r="F135" s="14"/>
      <c r="G135" s="13"/>
      <c r="H135" s="15" t="str">
        <f>IF($A135="","",IF(AND(ISNUMBER(F135),N(F135)&gt;=0,N(F135)&lt;=100000,AND(ISNUMBER(Dashboard!$B$3),N(Dashboard!$B$3)&gt;=0,N(Dashboard!$B$3)&lt;=1000000)),F135*Dashboard!$B$3,"Check inputs"))</f>
        <v/>
      </c>
      <c r="I135" s="16" t="str">
        <f>IF(COUNTA($A135:$G135)=0,"",IF($A135="","Check ID",IF(SUMPRODUCT(--($A$2:$A$500=$A135))&gt;1,"Duplicate ID",IF(OR($B135="",SUMPRODUCT(--(Summary!$A$2:$A$21=$B135))=0),"Check area",IF(OR(NOT(OR(D135="Must",D135="Should",D135="Could")),NOT(ISNUMBER(F135)),N(F135)&lt;0,N(F135)&gt;100000),"Check inputs",IF(OR(E135="Standard",E135="Configure",E135="Extend",E135="Gap"),"OK","Not scored"))))))</f>
        <v/>
      </c>
    </row>
    <row r="136" ht="26" customHeight="1" spans="1:9" x14ac:dyDescent="0.25">
      <c r="A136" s="12"/>
      <c r="B136" s="12"/>
      <c r="C136" s="13"/>
      <c r="D136" s="12"/>
      <c r="E136" s="12"/>
      <c r="F136" s="14"/>
      <c r="G136" s="13"/>
      <c r="H136" s="15" t="str">
        <f>IF($A136="","",IF(AND(ISNUMBER(F136),N(F136)&gt;=0,N(F136)&lt;=100000,AND(ISNUMBER(Dashboard!$B$3),N(Dashboard!$B$3)&gt;=0,N(Dashboard!$B$3)&lt;=1000000)),F136*Dashboard!$B$3,"Check inputs"))</f>
        <v/>
      </c>
      <c r="I136" s="16" t="str">
        <f>IF(COUNTA($A136:$G136)=0,"",IF($A136="","Check ID",IF(SUMPRODUCT(--($A$2:$A$500=$A136))&gt;1,"Duplicate ID",IF(OR($B136="",SUMPRODUCT(--(Summary!$A$2:$A$21=$B136))=0),"Check area",IF(OR(NOT(OR(D136="Must",D136="Should",D136="Could")),NOT(ISNUMBER(F136)),N(F136)&lt;0,N(F136)&gt;100000),"Check inputs",IF(OR(E136="Standard",E136="Configure",E136="Extend",E136="Gap"),"OK","Not scored"))))))</f>
        <v/>
      </c>
    </row>
    <row r="137" ht="26" customHeight="1" spans="1:9" x14ac:dyDescent="0.25">
      <c r="A137" s="12"/>
      <c r="B137" s="12"/>
      <c r="C137" s="13"/>
      <c r="D137" s="12"/>
      <c r="E137" s="12"/>
      <c r="F137" s="14"/>
      <c r="G137" s="13"/>
      <c r="H137" s="15" t="str">
        <f>IF($A137="","",IF(AND(ISNUMBER(F137),N(F137)&gt;=0,N(F137)&lt;=100000,AND(ISNUMBER(Dashboard!$B$3),N(Dashboard!$B$3)&gt;=0,N(Dashboard!$B$3)&lt;=1000000)),F137*Dashboard!$B$3,"Check inputs"))</f>
        <v/>
      </c>
      <c r="I137" s="16" t="str">
        <f>IF(COUNTA($A137:$G137)=0,"",IF($A137="","Check ID",IF(SUMPRODUCT(--($A$2:$A$500=$A137))&gt;1,"Duplicate ID",IF(OR($B137="",SUMPRODUCT(--(Summary!$A$2:$A$21=$B137))=0),"Check area",IF(OR(NOT(OR(D137="Must",D137="Should",D137="Could")),NOT(ISNUMBER(F137)),N(F137)&lt;0,N(F137)&gt;100000),"Check inputs",IF(OR(E137="Standard",E137="Configure",E137="Extend",E137="Gap"),"OK","Not scored"))))))</f>
        <v/>
      </c>
    </row>
    <row r="138" ht="26" customHeight="1" spans="1:9" x14ac:dyDescent="0.25">
      <c r="A138" s="12"/>
      <c r="B138" s="12"/>
      <c r="C138" s="13"/>
      <c r="D138" s="12"/>
      <c r="E138" s="12"/>
      <c r="F138" s="14"/>
      <c r="G138" s="13"/>
      <c r="H138" s="15" t="str">
        <f>IF($A138="","",IF(AND(ISNUMBER(F138),N(F138)&gt;=0,N(F138)&lt;=100000,AND(ISNUMBER(Dashboard!$B$3),N(Dashboard!$B$3)&gt;=0,N(Dashboard!$B$3)&lt;=1000000)),F138*Dashboard!$B$3,"Check inputs"))</f>
        <v/>
      </c>
      <c r="I138" s="16" t="str">
        <f>IF(COUNTA($A138:$G138)=0,"",IF($A138="","Check ID",IF(SUMPRODUCT(--($A$2:$A$500=$A138))&gt;1,"Duplicate ID",IF(OR($B138="",SUMPRODUCT(--(Summary!$A$2:$A$21=$B138))=0),"Check area",IF(OR(NOT(OR(D138="Must",D138="Should",D138="Could")),NOT(ISNUMBER(F138)),N(F138)&lt;0,N(F138)&gt;100000),"Check inputs",IF(OR(E138="Standard",E138="Configure",E138="Extend",E138="Gap"),"OK","Not scored"))))))</f>
        <v/>
      </c>
    </row>
    <row r="139" ht="26" customHeight="1" spans="1:9" x14ac:dyDescent="0.25">
      <c r="A139" s="12"/>
      <c r="B139" s="12"/>
      <c r="C139" s="13"/>
      <c r="D139" s="12"/>
      <c r="E139" s="12"/>
      <c r="F139" s="14"/>
      <c r="G139" s="13"/>
      <c r="H139" s="15" t="str">
        <f>IF($A139="","",IF(AND(ISNUMBER(F139),N(F139)&gt;=0,N(F139)&lt;=100000,AND(ISNUMBER(Dashboard!$B$3),N(Dashboard!$B$3)&gt;=0,N(Dashboard!$B$3)&lt;=1000000)),F139*Dashboard!$B$3,"Check inputs"))</f>
        <v/>
      </c>
      <c r="I139" s="16" t="str">
        <f>IF(COUNTA($A139:$G139)=0,"",IF($A139="","Check ID",IF(SUMPRODUCT(--($A$2:$A$500=$A139))&gt;1,"Duplicate ID",IF(OR($B139="",SUMPRODUCT(--(Summary!$A$2:$A$21=$B139))=0),"Check area",IF(OR(NOT(OR(D139="Must",D139="Should",D139="Could")),NOT(ISNUMBER(F139)),N(F139)&lt;0,N(F139)&gt;100000),"Check inputs",IF(OR(E139="Standard",E139="Configure",E139="Extend",E139="Gap"),"OK","Not scored"))))))</f>
        <v/>
      </c>
    </row>
    <row r="140" ht="26" customHeight="1" spans="1:9" x14ac:dyDescent="0.25">
      <c r="A140" s="12"/>
      <c r="B140" s="12"/>
      <c r="C140" s="13"/>
      <c r="D140" s="12"/>
      <c r="E140" s="12"/>
      <c r="F140" s="14"/>
      <c r="G140" s="13"/>
      <c r="H140" s="15" t="str">
        <f>IF($A140="","",IF(AND(ISNUMBER(F140),N(F140)&gt;=0,N(F140)&lt;=100000,AND(ISNUMBER(Dashboard!$B$3),N(Dashboard!$B$3)&gt;=0,N(Dashboard!$B$3)&lt;=1000000)),F140*Dashboard!$B$3,"Check inputs"))</f>
        <v/>
      </c>
      <c r="I140" s="16" t="str">
        <f>IF(COUNTA($A140:$G140)=0,"",IF($A140="","Check ID",IF(SUMPRODUCT(--($A$2:$A$500=$A140))&gt;1,"Duplicate ID",IF(OR($B140="",SUMPRODUCT(--(Summary!$A$2:$A$21=$B140))=0),"Check area",IF(OR(NOT(OR(D140="Must",D140="Should",D140="Could")),NOT(ISNUMBER(F140)),N(F140)&lt;0,N(F140)&gt;100000),"Check inputs",IF(OR(E140="Standard",E140="Configure",E140="Extend",E140="Gap"),"OK","Not scored"))))))</f>
        <v/>
      </c>
    </row>
    <row r="141" ht="26" customHeight="1" spans="1:9" x14ac:dyDescent="0.25">
      <c r="A141" s="12"/>
      <c r="B141" s="12"/>
      <c r="C141" s="13"/>
      <c r="D141" s="12"/>
      <c r="E141" s="12"/>
      <c r="F141" s="14"/>
      <c r="G141" s="13"/>
      <c r="H141" s="15" t="str">
        <f>IF($A141="","",IF(AND(ISNUMBER(F141),N(F141)&gt;=0,N(F141)&lt;=100000,AND(ISNUMBER(Dashboard!$B$3),N(Dashboard!$B$3)&gt;=0,N(Dashboard!$B$3)&lt;=1000000)),F141*Dashboard!$B$3,"Check inputs"))</f>
        <v/>
      </c>
      <c r="I141" s="16" t="str">
        <f>IF(COUNTA($A141:$G141)=0,"",IF($A141="","Check ID",IF(SUMPRODUCT(--($A$2:$A$500=$A141))&gt;1,"Duplicate ID",IF(OR($B141="",SUMPRODUCT(--(Summary!$A$2:$A$21=$B141))=0),"Check area",IF(OR(NOT(OR(D141="Must",D141="Should",D141="Could")),NOT(ISNUMBER(F141)),N(F141)&lt;0,N(F141)&gt;100000),"Check inputs",IF(OR(E141="Standard",E141="Configure",E141="Extend",E141="Gap"),"OK","Not scored"))))))</f>
        <v/>
      </c>
    </row>
    <row r="142" ht="26" customHeight="1" spans="1:9" x14ac:dyDescent="0.25">
      <c r="A142" s="12"/>
      <c r="B142" s="12"/>
      <c r="C142" s="13"/>
      <c r="D142" s="12"/>
      <c r="E142" s="12"/>
      <c r="F142" s="14"/>
      <c r="G142" s="13"/>
      <c r="H142" s="15" t="str">
        <f>IF($A142="","",IF(AND(ISNUMBER(F142),N(F142)&gt;=0,N(F142)&lt;=100000,AND(ISNUMBER(Dashboard!$B$3),N(Dashboard!$B$3)&gt;=0,N(Dashboard!$B$3)&lt;=1000000)),F142*Dashboard!$B$3,"Check inputs"))</f>
        <v/>
      </c>
      <c r="I142" s="16" t="str">
        <f>IF(COUNTA($A142:$G142)=0,"",IF($A142="","Check ID",IF(SUMPRODUCT(--($A$2:$A$500=$A142))&gt;1,"Duplicate ID",IF(OR($B142="",SUMPRODUCT(--(Summary!$A$2:$A$21=$B142))=0),"Check area",IF(OR(NOT(OR(D142="Must",D142="Should",D142="Could")),NOT(ISNUMBER(F142)),N(F142)&lt;0,N(F142)&gt;100000),"Check inputs",IF(OR(E142="Standard",E142="Configure",E142="Extend",E142="Gap"),"OK","Not scored"))))))</f>
        <v/>
      </c>
    </row>
    <row r="143" ht="26" customHeight="1" spans="1:9" x14ac:dyDescent="0.25">
      <c r="A143" s="12"/>
      <c r="B143" s="12"/>
      <c r="C143" s="13"/>
      <c r="D143" s="12"/>
      <c r="E143" s="12"/>
      <c r="F143" s="14"/>
      <c r="G143" s="13"/>
      <c r="H143" s="15" t="str">
        <f>IF($A143="","",IF(AND(ISNUMBER(F143),N(F143)&gt;=0,N(F143)&lt;=100000,AND(ISNUMBER(Dashboard!$B$3),N(Dashboard!$B$3)&gt;=0,N(Dashboard!$B$3)&lt;=1000000)),F143*Dashboard!$B$3,"Check inputs"))</f>
        <v/>
      </c>
      <c r="I143" s="16" t="str">
        <f>IF(COUNTA($A143:$G143)=0,"",IF($A143="","Check ID",IF(SUMPRODUCT(--($A$2:$A$500=$A143))&gt;1,"Duplicate ID",IF(OR($B143="",SUMPRODUCT(--(Summary!$A$2:$A$21=$B143))=0),"Check area",IF(OR(NOT(OR(D143="Must",D143="Should",D143="Could")),NOT(ISNUMBER(F143)),N(F143)&lt;0,N(F143)&gt;100000),"Check inputs",IF(OR(E143="Standard",E143="Configure",E143="Extend",E143="Gap"),"OK","Not scored"))))))</f>
        <v/>
      </c>
    </row>
    <row r="144" ht="26" customHeight="1" spans="1:9" x14ac:dyDescent="0.25">
      <c r="A144" s="12"/>
      <c r="B144" s="12"/>
      <c r="C144" s="13"/>
      <c r="D144" s="12"/>
      <c r="E144" s="12"/>
      <c r="F144" s="14"/>
      <c r="G144" s="13"/>
      <c r="H144" s="15" t="str">
        <f>IF($A144="","",IF(AND(ISNUMBER(F144),N(F144)&gt;=0,N(F144)&lt;=100000,AND(ISNUMBER(Dashboard!$B$3),N(Dashboard!$B$3)&gt;=0,N(Dashboard!$B$3)&lt;=1000000)),F144*Dashboard!$B$3,"Check inputs"))</f>
        <v/>
      </c>
      <c r="I144" s="16" t="str">
        <f>IF(COUNTA($A144:$G144)=0,"",IF($A144="","Check ID",IF(SUMPRODUCT(--($A$2:$A$500=$A144))&gt;1,"Duplicate ID",IF(OR($B144="",SUMPRODUCT(--(Summary!$A$2:$A$21=$B144))=0),"Check area",IF(OR(NOT(OR(D144="Must",D144="Should",D144="Could")),NOT(ISNUMBER(F144)),N(F144)&lt;0,N(F144)&gt;100000),"Check inputs",IF(OR(E144="Standard",E144="Configure",E144="Extend",E144="Gap"),"OK","Not scored"))))))</f>
        <v/>
      </c>
    </row>
    <row r="145" ht="26" customHeight="1" spans="1:9" x14ac:dyDescent="0.25">
      <c r="A145" s="12"/>
      <c r="B145" s="12"/>
      <c r="C145" s="13"/>
      <c r="D145" s="12"/>
      <c r="E145" s="12"/>
      <c r="F145" s="14"/>
      <c r="G145" s="13"/>
      <c r="H145" s="15" t="str">
        <f>IF($A145="","",IF(AND(ISNUMBER(F145),N(F145)&gt;=0,N(F145)&lt;=100000,AND(ISNUMBER(Dashboard!$B$3),N(Dashboard!$B$3)&gt;=0,N(Dashboard!$B$3)&lt;=1000000)),F145*Dashboard!$B$3,"Check inputs"))</f>
        <v/>
      </c>
      <c r="I145" s="16" t="str">
        <f>IF(COUNTA($A145:$G145)=0,"",IF($A145="","Check ID",IF(SUMPRODUCT(--($A$2:$A$500=$A145))&gt;1,"Duplicate ID",IF(OR($B145="",SUMPRODUCT(--(Summary!$A$2:$A$21=$B145))=0),"Check area",IF(OR(NOT(OR(D145="Must",D145="Should",D145="Could")),NOT(ISNUMBER(F145)),N(F145)&lt;0,N(F145)&gt;100000),"Check inputs",IF(OR(E145="Standard",E145="Configure",E145="Extend",E145="Gap"),"OK","Not scored"))))))</f>
        <v/>
      </c>
    </row>
    <row r="146" ht="26" customHeight="1" spans="1:9" x14ac:dyDescent="0.25">
      <c r="A146" s="12"/>
      <c r="B146" s="12"/>
      <c r="C146" s="13"/>
      <c r="D146" s="12"/>
      <c r="E146" s="12"/>
      <c r="F146" s="14"/>
      <c r="G146" s="13"/>
      <c r="H146" s="15" t="str">
        <f>IF($A146="","",IF(AND(ISNUMBER(F146),N(F146)&gt;=0,N(F146)&lt;=100000,AND(ISNUMBER(Dashboard!$B$3),N(Dashboard!$B$3)&gt;=0,N(Dashboard!$B$3)&lt;=1000000)),F146*Dashboard!$B$3,"Check inputs"))</f>
        <v/>
      </c>
      <c r="I146" s="16" t="str">
        <f>IF(COUNTA($A146:$G146)=0,"",IF($A146="","Check ID",IF(SUMPRODUCT(--($A$2:$A$500=$A146))&gt;1,"Duplicate ID",IF(OR($B146="",SUMPRODUCT(--(Summary!$A$2:$A$21=$B146))=0),"Check area",IF(OR(NOT(OR(D146="Must",D146="Should",D146="Could")),NOT(ISNUMBER(F146)),N(F146)&lt;0,N(F146)&gt;100000),"Check inputs",IF(OR(E146="Standard",E146="Configure",E146="Extend",E146="Gap"),"OK","Not scored"))))))</f>
        <v/>
      </c>
    </row>
    <row r="147" ht="26" customHeight="1" spans="1:9" x14ac:dyDescent="0.25">
      <c r="A147" s="12"/>
      <c r="B147" s="12"/>
      <c r="C147" s="13"/>
      <c r="D147" s="12"/>
      <c r="E147" s="12"/>
      <c r="F147" s="14"/>
      <c r="G147" s="13"/>
      <c r="H147" s="15" t="str">
        <f>IF($A147="","",IF(AND(ISNUMBER(F147),N(F147)&gt;=0,N(F147)&lt;=100000,AND(ISNUMBER(Dashboard!$B$3),N(Dashboard!$B$3)&gt;=0,N(Dashboard!$B$3)&lt;=1000000)),F147*Dashboard!$B$3,"Check inputs"))</f>
        <v/>
      </c>
      <c r="I147" s="16" t="str">
        <f>IF(COUNTA($A147:$G147)=0,"",IF($A147="","Check ID",IF(SUMPRODUCT(--($A$2:$A$500=$A147))&gt;1,"Duplicate ID",IF(OR($B147="",SUMPRODUCT(--(Summary!$A$2:$A$21=$B147))=0),"Check area",IF(OR(NOT(OR(D147="Must",D147="Should",D147="Could")),NOT(ISNUMBER(F147)),N(F147)&lt;0,N(F147)&gt;100000),"Check inputs",IF(OR(E147="Standard",E147="Configure",E147="Extend",E147="Gap"),"OK","Not scored"))))))</f>
        <v/>
      </c>
    </row>
    <row r="148" ht="26" customHeight="1" spans="1:9" x14ac:dyDescent="0.25">
      <c r="A148" s="12"/>
      <c r="B148" s="12"/>
      <c r="C148" s="13"/>
      <c r="D148" s="12"/>
      <c r="E148" s="12"/>
      <c r="F148" s="14"/>
      <c r="G148" s="13"/>
      <c r="H148" s="15" t="str">
        <f>IF($A148="","",IF(AND(ISNUMBER(F148),N(F148)&gt;=0,N(F148)&lt;=100000,AND(ISNUMBER(Dashboard!$B$3),N(Dashboard!$B$3)&gt;=0,N(Dashboard!$B$3)&lt;=1000000)),F148*Dashboard!$B$3,"Check inputs"))</f>
        <v/>
      </c>
      <c r="I148" s="16" t="str">
        <f>IF(COUNTA($A148:$G148)=0,"",IF($A148="","Check ID",IF(SUMPRODUCT(--($A$2:$A$500=$A148))&gt;1,"Duplicate ID",IF(OR($B148="",SUMPRODUCT(--(Summary!$A$2:$A$21=$B148))=0),"Check area",IF(OR(NOT(OR(D148="Must",D148="Should",D148="Could")),NOT(ISNUMBER(F148)),N(F148)&lt;0,N(F148)&gt;100000),"Check inputs",IF(OR(E148="Standard",E148="Configure",E148="Extend",E148="Gap"),"OK","Not scored"))))))</f>
        <v/>
      </c>
    </row>
    <row r="149" ht="26" customHeight="1" spans="1:9" x14ac:dyDescent="0.25">
      <c r="A149" s="12"/>
      <c r="B149" s="12"/>
      <c r="C149" s="13"/>
      <c r="D149" s="12"/>
      <c r="E149" s="12"/>
      <c r="F149" s="14"/>
      <c r="G149" s="13"/>
      <c r="H149" s="15" t="str">
        <f>IF($A149="","",IF(AND(ISNUMBER(F149),N(F149)&gt;=0,N(F149)&lt;=100000,AND(ISNUMBER(Dashboard!$B$3),N(Dashboard!$B$3)&gt;=0,N(Dashboard!$B$3)&lt;=1000000)),F149*Dashboard!$B$3,"Check inputs"))</f>
        <v/>
      </c>
      <c r="I149" s="16" t="str">
        <f>IF(COUNTA($A149:$G149)=0,"",IF($A149="","Check ID",IF(SUMPRODUCT(--($A$2:$A$500=$A149))&gt;1,"Duplicate ID",IF(OR($B149="",SUMPRODUCT(--(Summary!$A$2:$A$21=$B149))=0),"Check area",IF(OR(NOT(OR(D149="Must",D149="Should",D149="Could")),NOT(ISNUMBER(F149)),N(F149)&lt;0,N(F149)&gt;100000),"Check inputs",IF(OR(E149="Standard",E149="Configure",E149="Extend",E149="Gap"),"OK","Not scored"))))))</f>
        <v/>
      </c>
    </row>
    <row r="150" ht="26" customHeight="1" spans="1:9" x14ac:dyDescent="0.25">
      <c r="A150" s="12"/>
      <c r="B150" s="12"/>
      <c r="C150" s="13"/>
      <c r="D150" s="12"/>
      <c r="E150" s="12"/>
      <c r="F150" s="14"/>
      <c r="G150" s="13"/>
      <c r="H150" s="15" t="str">
        <f>IF($A150="","",IF(AND(ISNUMBER(F150),N(F150)&gt;=0,N(F150)&lt;=100000,AND(ISNUMBER(Dashboard!$B$3),N(Dashboard!$B$3)&gt;=0,N(Dashboard!$B$3)&lt;=1000000)),F150*Dashboard!$B$3,"Check inputs"))</f>
        <v/>
      </c>
      <c r="I150" s="16" t="str">
        <f>IF(COUNTA($A150:$G150)=0,"",IF($A150="","Check ID",IF(SUMPRODUCT(--($A$2:$A$500=$A150))&gt;1,"Duplicate ID",IF(OR($B150="",SUMPRODUCT(--(Summary!$A$2:$A$21=$B150))=0),"Check area",IF(OR(NOT(OR(D150="Must",D150="Should",D150="Could")),NOT(ISNUMBER(F150)),N(F150)&lt;0,N(F150)&gt;100000),"Check inputs",IF(OR(E150="Standard",E150="Configure",E150="Extend",E150="Gap"),"OK","Not scored"))))))</f>
        <v/>
      </c>
    </row>
    <row r="151" ht="26" customHeight="1" spans="1:9" x14ac:dyDescent="0.25">
      <c r="A151" s="12"/>
      <c r="B151" s="12"/>
      <c r="C151" s="13"/>
      <c r="D151" s="12"/>
      <c r="E151" s="12"/>
      <c r="F151" s="14"/>
      <c r="G151" s="13"/>
      <c r="H151" s="15" t="str">
        <f>IF($A151="","",IF(AND(ISNUMBER(F151),N(F151)&gt;=0,N(F151)&lt;=100000,AND(ISNUMBER(Dashboard!$B$3),N(Dashboard!$B$3)&gt;=0,N(Dashboard!$B$3)&lt;=1000000)),F151*Dashboard!$B$3,"Check inputs"))</f>
        <v/>
      </c>
      <c r="I151" s="16" t="str">
        <f>IF(COUNTA($A151:$G151)=0,"",IF($A151="","Check ID",IF(SUMPRODUCT(--($A$2:$A$500=$A151))&gt;1,"Duplicate ID",IF(OR($B151="",SUMPRODUCT(--(Summary!$A$2:$A$21=$B151))=0),"Check area",IF(OR(NOT(OR(D151="Must",D151="Should",D151="Could")),NOT(ISNUMBER(F151)),N(F151)&lt;0,N(F151)&gt;100000),"Check inputs",IF(OR(E151="Standard",E151="Configure",E151="Extend",E151="Gap"),"OK","Not scored"))))))</f>
        <v/>
      </c>
    </row>
    <row r="152" ht="26" customHeight="1" spans="1:9" x14ac:dyDescent="0.25">
      <c r="A152" s="12"/>
      <c r="B152" s="12"/>
      <c r="C152" s="13"/>
      <c r="D152" s="12"/>
      <c r="E152" s="12"/>
      <c r="F152" s="14"/>
      <c r="G152" s="13"/>
      <c r="H152" s="15" t="str">
        <f>IF($A152="","",IF(AND(ISNUMBER(F152),N(F152)&gt;=0,N(F152)&lt;=100000,AND(ISNUMBER(Dashboard!$B$3),N(Dashboard!$B$3)&gt;=0,N(Dashboard!$B$3)&lt;=1000000)),F152*Dashboard!$B$3,"Check inputs"))</f>
        <v/>
      </c>
      <c r="I152" s="16" t="str">
        <f>IF(COUNTA($A152:$G152)=0,"",IF($A152="","Check ID",IF(SUMPRODUCT(--($A$2:$A$500=$A152))&gt;1,"Duplicate ID",IF(OR($B152="",SUMPRODUCT(--(Summary!$A$2:$A$21=$B152))=0),"Check area",IF(OR(NOT(OR(D152="Must",D152="Should",D152="Could")),NOT(ISNUMBER(F152)),N(F152)&lt;0,N(F152)&gt;100000),"Check inputs",IF(OR(E152="Standard",E152="Configure",E152="Extend",E152="Gap"),"OK","Not scored"))))))</f>
        <v/>
      </c>
    </row>
    <row r="153" ht="26" customHeight="1" spans="1:9" x14ac:dyDescent="0.25">
      <c r="A153" s="12"/>
      <c r="B153" s="12"/>
      <c r="C153" s="13"/>
      <c r="D153" s="12"/>
      <c r="E153" s="12"/>
      <c r="F153" s="14"/>
      <c r="G153" s="13"/>
      <c r="H153" s="15" t="str">
        <f>IF($A153="","",IF(AND(ISNUMBER(F153),N(F153)&gt;=0,N(F153)&lt;=100000,AND(ISNUMBER(Dashboard!$B$3),N(Dashboard!$B$3)&gt;=0,N(Dashboard!$B$3)&lt;=1000000)),F153*Dashboard!$B$3,"Check inputs"))</f>
        <v/>
      </c>
      <c r="I153" s="16" t="str">
        <f>IF(COUNTA($A153:$G153)=0,"",IF($A153="","Check ID",IF(SUMPRODUCT(--($A$2:$A$500=$A153))&gt;1,"Duplicate ID",IF(OR($B153="",SUMPRODUCT(--(Summary!$A$2:$A$21=$B153))=0),"Check area",IF(OR(NOT(OR(D153="Must",D153="Should",D153="Could")),NOT(ISNUMBER(F153)),N(F153)&lt;0,N(F153)&gt;100000),"Check inputs",IF(OR(E153="Standard",E153="Configure",E153="Extend",E153="Gap"),"OK","Not scored"))))))</f>
        <v/>
      </c>
    </row>
    <row r="154" ht="26" customHeight="1" spans="1:9" x14ac:dyDescent="0.25">
      <c r="A154" s="12"/>
      <c r="B154" s="12"/>
      <c r="C154" s="13"/>
      <c r="D154" s="12"/>
      <c r="E154" s="12"/>
      <c r="F154" s="14"/>
      <c r="G154" s="13"/>
      <c r="H154" s="15" t="str">
        <f>IF($A154="","",IF(AND(ISNUMBER(F154),N(F154)&gt;=0,N(F154)&lt;=100000,AND(ISNUMBER(Dashboard!$B$3),N(Dashboard!$B$3)&gt;=0,N(Dashboard!$B$3)&lt;=1000000)),F154*Dashboard!$B$3,"Check inputs"))</f>
        <v/>
      </c>
      <c r="I154" s="16" t="str">
        <f>IF(COUNTA($A154:$G154)=0,"",IF($A154="","Check ID",IF(SUMPRODUCT(--($A$2:$A$500=$A154))&gt;1,"Duplicate ID",IF(OR($B154="",SUMPRODUCT(--(Summary!$A$2:$A$21=$B154))=0),"Check area",IF(OR(NOT(OR(D154="Must",D154="Should",D154="Could")),NOT(ISNUMBER(F154)),N(F154)&lt;0,N(F154)&gt;100000),"Check inputs",IF(OR(E154="Standard",E154="Configure",E154="Extend",E154="Gap"),"OK","Not scored"))))))</f>
        <v/>
      </c>
    </row>
    <row r="155" ht="26" customHeight="1" spans="1:9" x14ac:dyDescent="0.25">
      <c r="A155" s="12"/>
      <c r="B155" s="12"/>
      <c r="C155" s="13"/>
      <c r="D155" s="12"/>
      <c r="E155" s="12"/>
      <c r="F155" s="14"/>
      <c r="G155" s="13"/>
      <c r="H155" s="15" t="str">
        <f>IF($A155="","",IF(AND(ISNUMBER(F155),N(F155)&gt;=0,N(F155)&lt;=100000,AND(ISNUMBER(Dashboard!$B$3),N(Dashboard!$B$3)&gt;=0,N(Dashboard!$B$3)&lt;=1000000)),F155*Dashboard!$B$3,"Check inputs"))</f>
        <v/>
      </c>
      <c r="I155" s="16" t="str">
        <f>IF(COUNTA($A155:$G155)=0,"",IF($A155="","Check ID",IF(SUMPRODUCT(--($A$2:$A$500=$A155))&gt;1,"Duplicate ID",IF(OR($B155="",SUMPRODUCT(--(Summary!$A$2:$A$21=$B155))=0),"Check area",IF(OR(NOT(OR(D155="Must",D155="Should",D155="Could")),NOT(ISNUMBER(F155)),N(F155)&lt;0,N(F155)&gt;100000),"Check inputs",IF(OR(E155="Standard",E155="Configure",E155="Extend",E155="Gap"),"OK","Not scored"))))))</f>
        <v/>
      </c>
    </row>
    <row r="156" ht="26" customHeight="1" spans="1:9" x14ac:dyDescent="0.25">
      <c r="A156" s="12"/>
      <c r="B156" s="12"/>
      <c r="C156" s="13"/>
      <c r="D156" s="12"/>
      <c r="E156" s="12"/>
      <c r="F156" s="14"/>
      <c r="G156" s="13"/>
      <c r="H156" s="15" t="str">
        <f>IF($A156="","",IF(AND(ISNUMBER(F156),N(F156)&gt;=0,N(F156)&lt;=100000,AND(ISNUMBER(Dashboard!$B$3),N(Dashboard!$B$3)&gt;=0,N(Dashboard!$B$3)&lt;=1000000)),F156*Dashboard!$B$3,"Check inputs"))</f>
        <v/>
      </c>
      <c r="I156" s="16" t="str">
        <f>IF(COUNTA($A156:$G156)=0,"",IF($A156="","Check ID",IF(SUMPRODUCT(--($A$2:$A$500=$A156))&gt;1,"Duplicate ID",IF(OR($B156="",SUMPRODUCT(--(Summary!$A$2:$A$21=$B156))=0),"Check area",IF(OR(NOT(OR(D156="Must",D156="Should",D156="Could")),NOT(ISNUMBER(F156)),N(F156)&lt;0,N(F156)&gt;100000),"Check inputs",IF(OR(E156="Standard",E156="Configure",E156="Extend",E156="Gap"),"OK","Not scored"))))))</f>
        <v/>
      </c>
    </row>
    <row r="157" ht="26" customHeight="1" spans="1:9" x14ac:dyDescent="0.25">
      <c r="A157" s="12"/>
      <c r="B157" s="12"/>
      <c r="C157" s="13"/>
      <c r="D157" s="12"/>
      <c r="E157" s="12"/>
      <c r="F157" s="14"/>
      <c r="G157" s="13"/>
      <c r="H157" s="15" t="str">
        <f>IF($A157="","",IF(AND(ISNUMBER(F157),N(F157)&gt;=0,N(F157)&lt;=100000,AND(ISNUMBER(Dashboard!$B$3),N(Dashboard!$B$3)&gt;=0,N(Dashboard!$B$3)&lt;=1000000)),F157*Dashboard!$B$3,"Check inputs"))</f>
        <v/>
      </c>
      <c r="I157" s="16" t="str">
        <f>IF(COUNTA($A157:$G157)=0,"",IF($A157="","Check ID",IF(SUMPRODUCT(--($A$2:$A$500=$A157))&gt;1,"Duplicate ID",IF(OR($B157="",SUMPRODUCT(--(Summary!$A$2:$A$21=$B157))=0),"Check area",IF(OR(NOT(OR(D157="Must",D157="Should",D157="Could")),NOT(ISNUMBER(F157)),N(F157)&lt;0,N(F157)&gt;100000),"Check inputs",IF(OR(E157="Standard",E157="Configure",E157="Extend",E157="Gap"),"OK","Not scored"))))))</f>
        <v/>
      </c>
    </row>
    <row r="158" ht="26" customHeight="1" spans="1:9" x14ac:dyDescent="0.25">
      <c r="A158" s="12"/>
      <c r="B158" s="12"/>
      <c r="C158" s="13"/>
      <c r="D158" s="12"/>
      <c r="E158" s="12"/>
      <c r="F158" s="14"/>
      <c r="G158" s="13"/>
      <c r="H158" s="15" t="str">
        <f>IF($A158="","",IF(AND(ISNUMBER(F158),N(F158)&gt;=0,N(F158)&lt;=100000,AND(ISNUMBER(Dashboard!$B$3),N(Dashboard!$B$3)&gt;=0,N(Dashboard!$B$3)&lt;=1000000)),F158*Dashboard!$B$3,"Check inputs"))</f>
        <v/>
      </c>
      <c r="I158" s="16" t="str">
        <f>IF(COUNTA($A158:$G158)=0,"",IF($A158="","Check ID",IF(SUMPRODUCT(--($A$2:$A$500=$A158))&gt;1,"Duplicate ID",IF(OR($B158="",SUMPRODUCT(--(Summary!$A$2:$A$21=$B158))=0),"Check area",IF(OR(NOT(OR(D158="Must",D158="Should",D158="Could")),NOT(ISNUMBER(F158)),N(F158)&lt;0,N(F158)&gt;100000),"Check inputs",IF(OR(E158="Standard",E158="Configure",E158="Extend",E158="Gap"),"OK","Not scored"))))))</f>
        <v/>
      </c>
    </row>
    <row r="159" ht="26" customHeight="1" spans="1:9" x14ac:dyDescent="0.25">
      <c r="A159" s="12"/>
      <c r="B159" s="12"/>
      <c r="C159" s="13"/>
      <c r="D159" s="12"/>
      <c r="E159" s="12"/>
      <c r="F159" s="14"/>
      <c r="G159" s="13"/>
      <c r="H159" s="15" t="str">
        <f>IF($A159="","",IF(AND(ISNUMBER(F159),N(F159)&gt;=0,N(F159)&lt;=100000,AND(ISNUMBER(Dashboard!$B$3),N(Dashboard!$B$3)&gt;=0,N(Dashboard!$B$3)&lt;=1000000)),F159*Dashboard!$B$3,"Check inputs"))</f>
        <v/>
      </c>
      <c r="I159" s="16" t="str">
        <f>IF(COUNTA($A159:$G159)=0,"",IF($A159="","Check ID",IF(SUMPRODUCT(--($A$2:$A$500=$A159))&gt;1,"Duplicate ID",IF(OR($B159="",SUMPRODUCT(--(Summary!$A$2:$A$21=$B159))=0),"Check area",IF(OR(NOT(OR(D159="Must",D159="Should",D159="Could")),NOT(ISNUMBER(F159)),N(F159)&lt;0,N(F159)&gt;100000),"Check inputs",IF(OR(E159="Standard",E159="Configure",E159="Extend",E159="Gap"),"OK","Not scored"))))))</f>
        <v/>
      </c>
    </row>
    <row r="160" ht="26" customHeight="1" spans="1:9" x14ac:dyDescent="0.25">
      <c r="A160" s="12"/>
      <c r="B160" s="12"/>
      <c r="C160" s="13"/>
      <c r="D160" s="12"/>
      <c r="E160" s="12"/>
      <c r="F160" s="14"/>
      <c r="G160" s="13"/>
      <c r="H160" s="15" t="str">
        <f>IF($A160="","",IF(AND(ISNUMBER(F160),N(F160)&gt;=0,N(F160)&lt;=100000,AND(ISNUMBER(Dashboard!$B$3),N(Dashboard!$B$3)&gt;=0,N(Dashboard!$B$3)&lt;=1000000)),F160*Dashboard!$B$3,"Check inputs"))</f>
        <v/>
      </c>
      <c r="I160" s="16" t="str">
        <f>IF(COUNTA($A160:$G160)=0,"",IF($A160="","Check ID",IF(SUMPRODUCT(--($A$2:$A$500=$A160))&gt;1,"Duplicate ID",IF(OR($B160="",SUMPRODUCT(--(Summary!$A$2:$A$21=$B160))=0),"Check area",IF(OR(NOT(OR(D160="Must",D160="Should",D160="Could")),NOT(ISNUMBER(F160)),N(F160)&lt;0,N(F160)&gt;100000),"Check inputs",IF(OR(E160="Standard",E160="Configure",E160="Extend",E160="Gap"),"OK","Not scored"))))))</f>
        <v/>
      </c>
    </row>
    <row r="161" ht="26" customHeight="1" spans="1:9" x14ac:dyDescent="0.25">
      <c r="A161" s="12"/>
      <c r="B161" s="12"/>
      <c r="C161" s="13"/>
      <c r="D161" s="12"/>
      <c r="E161" s="12"/>
      <c r="F161" s="14"/>
      <c r="G161" s="13"/>
      <c r="H161" s="15" t="str">
        <f>IF($A161="","",IF(AND(ISNUMBER(F161),N(F161)&gt;=0,N(F161)&lt;=100000,AND(ISNUMBER(Dashboard!$B$3),N(Dashboard!$B$3)&gt;=0,N(Dashboard!$B$3)&lt;=1000000)),F161*Dashboard!$B$3,"Check inputs"))</f>
        <v/>
      </c>
      <c r="I161" s="16" t="str">
        <f>IF(COUNTA($A161:$G161)=0,"",IF($A161="","Check ID",IF(SUMPRODUCT(--($A$2:$A$500=$A161))&gt;1,"Duplicate ID",IF(OR($B161="",SUMPRODUCT(--(Summary!$A$2:$A$21=$B161))=0),"Check area",IF(OR(NOT(OR(D161="Must",D161="Should",D161="Could")),NOT(ISNUMBER(F161)),N(F161)&lt;0,N(F161)&gt;100000),"Check inputs",IF(OR(E161="Standard",E161="Configure",E161="Extend",E161="Gap"),"OK","Not scored"))))))</f>
        <v/>
      </c>
    </row>
    <row r="162" ht="26" customHeight="1" spans="1:9" x14ac:dyDescent="0.25">
      <c r="A162" s="12"/>
      <c r="B162" s="12"/>
      <c r="C162" s="13"/>
      <c r="D162" s="12"/>
      <c r="E162" s="12"/>
      <c r="F162" s="14"/>
      <c r="G162" s="13"/>
      <c r="H162" s="15" t="str">
        <f>IF($A162="","",IF(AND(ISNUMBER(F162),N(F162)&gt;=0,N(F162)&lt;=100000,AND(ISNUMBER(Dashboard!$B$3),N(Dashboard!$B$3)&gt;=0,N(Dashboard!$B$3)&lt;=1000000)),F162*Dashboard!$B$3,"Check inputs"))</f>
        <v/>
      </c>
      <c r="I162" s="16" t="str">
        <f>IF(COUNTA($A162:$G162)=0,"",IF($A162="","Check ID",IF(SUMPRODUCT(--($A$2:$A$500=$A162))&gt;1,"Duplicate ID",IF(OR($B162="",SUMPRODUCT(--(Summary!$A$2:$A$21=$B162))=0),"Check area",IF(OR(NOT(OR(D162="Must",D162="Should",D162="Could")),NOT(ISNUMBER(F162)),N(F162)&lt;0,N(F162)&gt;100000),"Check inputs",IF(OR(E162="Standard",E162="Configure",E162="Extend",E162="Gap"),"OK","Not scored"))))))</f>
        <v/>
      </c>
    </row>
    <row r="163" ht="26" customHeight="1" spans="1:9" x14ac:dyDescent="0.25">
      <c r="A163" s="12"/>
      <c r="B163" s="12"/>
      <c r="C163" s="13"/>
      <c r="D163" s="12"/>
      <c r="E163" s="12"/>
      <c r="F163" s="14"/>
      <c r="G163" s="13"/>
      <c r="H163" s="15" t="str">
        <f>IF($A163="","",IF(AND(ISNUMBER(F163),N(F163)&gt;=0,N(F163)&lt;=100000,AND(ISNUMBER(Dashboard!$B$3),N(Dashboard!$B$3)&gt;=0,N(Dashboard!$B$3)&lt;=1000000)),F163*Dashboard!$B$3,"Check inputs"))</f>
        <v/>
      </c>
      <c r="I163" s="16" t="str">
        <f>IF(COUNTA($A163:$G163)=0,"",IF($A163="","Check ID",IF(SUMPRODUCT(--($A$2:$A$500=$A163))&gt;1,"Duplicate ID",IF(OR($B163="",SUMPRODUCT(--(Summary!$A$2:$A$21=$B163))=0),"Check area",IF(OR(NOT(OR(D163="Must",D163="Should",D163="Could")),NOT(ISNUMBER(F163)),N(F163)&lt;0,N(F163)&gt;100000),"Check inputs",IF(OR(E163="Standard",E163="Configure",E163="Extend",E163="Gap"),"OK","Not scored"))))))</f>
        <v/>
      </c>
    </row>
    <row r="164" ht="26" customHeight="1" spans="1:9" x14ac:dyDescent="0.25">
      <c r="A164" s="12"/>
      <c r="B164" s="12"/>
      <c r="C164" s="13"/>
      <c r="D164" s="12"/>
      <c r="E164" s="12"/>
      <c r="F164" s="14"/>
      <c r="G164" s="13"/>
      <c r="H164" s="15" t="str">
        <f>IF($A164="","",IF(AND(ISNUMBER(F164),N(F164)&gt;=0,N(F164)&lt;=100000,AND(ISNUMBER(Dashboard!$B$3),N(Dashboard!$B$3)&gt;=0,N(Dashboard!$B$3)&lt;=1000000)),F164*Dashboard!$B$3,"Check inputs"))</f>
        <v/>
      </c>
      <c r="I164" s="16" t="str">
        <f>IF(COUNTA($A164:$G164)=0,"",IF($A164="","Check ID",IF(SUMPRODUCT(--($A$2:$A$500=$A164))&gt;1,"Duplicate ID",IF(OR($B164="",SUMPRODUCT(--(Summary!$A$2:$A$21=$B164))=0),"Check area",IF(OR(NOT(OR(D164="Must",D164="Should",D164="Could")),NOT(ISNUMBER(F164)),N(F164)&lt;0,N(F164)&gt;100000),"Check inputs",IF(OR(E164="Standard",E164="Configure",E164="Extend",E164="Gap"),"OK","Not scored"))))))</f>
        <v/>
      </c>
    </row>
    <row r="165" ht="26" customHeight="1" spans="1:9" x14ac:dyDescent="0.25">
      <c r="A165" s="12"/>
      <c r="B165" s="12"/>
      <c r="C165" s="13"/>
      <c r="D165" s="12"/>
      <c r="E165" s="12"/>
      <c r="F165" s="14"/>
      <c r="G165" s="13"/>
      <c r="H165" s="15" t="str">
        <f>IF($A165="","",IF(AND(ISNUMBER(F165),N(F165)&gt;=0,N(F165)&lt;=100000,AND(ISNUMBER(Dashboard!$B$3),N(Dashboard!$B$3)&gt;=0,N(Dashboard!$B$3)&lt;=1000000)),F165*Dashboard!$B$3,"Check inputs"))</f>
        <v/>
      </c>
      <c r="I165" s="16" t="str">
        <f>IF(COUNTA($A165:$G165)=0,"",IF($A165="","Check ID",IF(SUMPRODUCT(--($A$2:$A$500=$A165))&gt;1,"Duplicate ID",IF(OR($B165="",SUMPRODUCT(--(Summary!$A$2:$A$21=$B165))=0),"Check area",IF(OR(NOT(OR(D165="Must",D165="Should",D165="Could")),NOT(ISNUMBER(F165)),N(F165)&lt;0,N(F165)&gt;100000),"Check inputs",IF(OR(E165="Standard",E165="Configure",E165="Extend",E165="Gap"),"OK","Not scored"))))))</f>
        <v/>
      </c>
    </row>
    <row r="166" ht="26" customHeight="1" spans="1:9" x14ac:dyDescent="0.25">
      <c r="A166" s="12"/>
      <c r="B166" s="12"/>
      <c r="C166" s="13"/>
      <c r="D166" s="12"/>
      <c r="E166" s="12"/>
      <c r="F166" s="14"/>
      <c r="G166" s="13"/>
      <c r="H166" s="15" t="str">
        <f>IF($A166="","",IF(AND(ISNUMBER(F166),N(F166)&gt;=0,N(F166)&lt;=100000,AND(ISNUMBER(Dashboard!$B$3),N(Dashboard!$B$3)&gt;=0,N(Dashboard!$B$3)&lt;=1000000)),F166*Dashboard!$B$3,"Check inputs"))</f>
        <v/>
      </c>
      <c r="I166" s="16" t="str">
        <f>IF(COUNTA($A166:$G166)=0,"",IF($A166="","Check ID",IF(SUMPRODUCT(--($A$2:$A$500=$A166))&gt;1,"Duplicate ID",IF(OR($B166="",SUMPRODUCT(--(Summary!$A$2:$A$21=$B166))=0),"Check area",IF(OR(NOT(OR(D166="Must",D166="Should",D166="Could")),NOT(ISNUMBER(F166)),N(F166)&lt;0,N(F166)&gt;100000),"Check inputs",IF(OR(E166="Standard",E166="Configure",E166="Extend",E166="Gap"),"OK","Not scored"))))))</f>
        <v/>
      </c>
    </row>
    <row r="167" ht="26" customHeight="1" spans="1:9" x14ac:dyDescent="0.25">
      <c r="A167" s="12"/>
      <c r="B167" s="12"/>
      <c r="C167" s="13"/>
      <c r="D167" s="12"/>
      <c r="E167" s="12"/>
      <c r="F167" s="14"/>
      <c r="G167" s="13"/>
      <c r="H167" s="15" t="str">
        <f>IF($A167="","",IF(AND(ISNUMBER(F167),N(F167)&gt;=0,N(F167)&lt;=100000,AND(ISNUMBER(Dashboard!$B$3),N(Dashboard!$B$3)&gt;=0,N(Dashboard!$B$3)&lt;=1000000)),F167*Dashboard!$B$3,"Check inputs"))</f>
        <v/>
      </c>
      <c r="I167" s="16" t="str">
        <f>IF(COUNTA($A167:$G167)=0,"",IF($A167="","Check ID",IF(SUMPRODUCT(--($A$2:$A$500=$A167))&gt;1,"Duplicate ID",IF(OR($B167="",SUMPRODUCT(--(Summary!$A$2:$A$21=$B167))=0),"Check area",IF(OR(NOT(OR(D167="Must",D167="Should",D167="Could")),NOT(ISNUMBER(F167)),N(F167)&lt;0,N(F167)&gt;100000),"Check inputs",IF(OR(E167="Standard",E167="Configure",E167="Extend",E167="Gap"),"OK","Not scored"))))))</f>
        <v/>
      </c>
    </row>
    <row r="168" ht="26" customHeight="1" spans="1:9" x14ac:dyDescent="0.25">
      <c r="A168" s="12"/>
      <c r="B168" s="12"/>
      <c r="C168" s="13"/>
      <c r="D168" s="12"/>
      <c r="E168" s="12"/>
      <c r="F168" s="14"/>
      <c r="G168" s="13"/>
      <c r="H168" s="15" t="str">
        <f>IF($A168="","",IF(AND(ISNUMBER(F168),N(F168)&gt;=0,N(F168)&lt;=100000,AND(ISNUMBER(Dashboard!$B$3),N(Dashboard!$B$3)&gt;=0,N(Dashboard!$B$3)&lt;=1000000)),F168*Dashboard!$B$3,"Check inputs"))</f>
        <v/>
      </c>
      <c r="I168" s="16" t="str">
        <f>IF(COUNTA($A168:$G168)=0,"",IF($A168="","Check ID",IF(SUMPRODUCT(--($A$2:$A$500=$A168))&gt;1,"Duplicate ID",IF(OR($B168="",SUMPRODUCT(--(Summary!$A$2:$A$21=$B168))=0),"Check area",IF(OR(NOT(OR(D168="Must",D168="Should",D168="Could")),NOT(ISNUMBER(F168)),N(F168)&lt;0,N(F168)&gt;100000),"Check inputs",IF(OR(E168="Standard",E168="Configure",E168="Extend",E168="Gap"),"OK","Not scored"))))))</f>
        <v/>
      </c>
    </row>
    <row r="169" ht="26" customHeight="1" spans="1:9" x14ac:dyDescent="0.25">
      <c r="A169" s="12"/>
      <c r="B169" s="12"/>
      <c r="C169" s="13"/>
      <c r="D169" s="12"/>
      <c r="E169" s="12"/>
      <c r="F169" s="14"/>
      <c r="G169" s="13"/>
      <c r="H169" s="15" t="str">
        <f>IF($A169="","",IF(AND(ISNUMBER(F169),N(F169)&gt;=0,N(F169)&lt;=100000,AND(ISNUMBER(Dashboard!$B$3),N(Dashboard!$B$3)&gt;=0,N(Dashboard!$B$3)&lt;=1000000)),F169*Dashboard!$B$3,"Check inputs"))</f>
        <v/>
      </c>
      <c r="I169" s="16" t="str">
        <f>IF(COUNTA($A169:$G169)=0,"",IF($A169="","Check ID",IF(SUMPRODUCT(--($A$2:$A$500=$A169))&gt;1,"Duplicate ID",IF(OR($B169="",SUMPRODUCT(--(Summary!$A$2:$A$21=$B169))=0),"Check area",IF(OR(NOT(OR(D169="Must",D169="Should",D169="Could")),NOT(ISNUMBER(F169)),N(F169)&lt;0,N(F169)&gt;100000),"Check inputs",IF(OR(E169="Standard",E169="Configure",E169="Extend",E169="Gap"),"OK","Not scored"))))))</f>
        <v/>
      </c>
    </row>
    <row r="170" ht="26" customHeight="1" spans="1:9" x14ac:dyDescent="0.25">
      <c r="A170" s="12"/>
      <c r="B170" s="12"/>
      <c r="C170" s="13"/>
      <c r="D170" s="12"/>
      <c r="E170" s="12"/>
      <c r="F170" s="14"/>
      <c r="G170" s="13"/>
      <c r="H170" s="15" t="str">
        <f>IF($A170="","",IF(AND(ISNUMBER(F170),N(F170)&gt;=0,N(F170)&lt;=100000,AND(ISNUMBER(Dashboard!$B$3),N(Dashboard!$B$3)&gt;=0,N(Dashboard!$B$3)&lt;=1000000)),F170*Dashboard!$B$3,"Check inputs"))</f>
        <v/>
      </c>
      <c r="I170" s="16" t="str">
        <f>IF(COUNTA($A170:$G170)=0,"",IF($A170="","Check ID",IF(SUMPRODUCT(--($A$2:$A$500=$A170))&gt;1,"Duplicate ID",IF(OR($B170="",SUMPRODUCT(--(Summary!$A$2:$A$21=$B170))=0),"Check area",IF(OR(NOT(OR(D170="Must",D170="Should",D170="Could")),NOT(ISNUMBER(F170)),N(F170)&lt;0,N(F170)&gt;100000),"Check inputs",IF(OR(E170="Standard",E170="Configure",E170="Extend",E170="Gap"),"OK","Not scored"))))))</f>
        <v/>
      </c>
    </row>
    <row r="171" ht="26" customHeight="1" spans="1:9" x14ac:dyDescent="0.25">
      <c r="A171" s="12"/>
      <c r="B171" s="12"/>
      <c r="C171" s="13"/>
      <c r="D171" s="12"/>
      <c r="E171" s="12"/>
      <c r="F171" s="14"/>
      <c r="G171" s="13"/>
      <c r="H171" s="15" t="str">
        <f>IF($A171="","",IF(AND(ISNUMBER(F171),N(F171)&gt;=0,N(F171)&lt;=100000,AND(ISNUMBER(Dashboard!$B$3),N(Dashboard!$B$3)&gt;=0,N(Dashboard!$B$3)&lt;=1000000)),F171*Dashboard!$B$3,"Check inputs"))</f>
        <v/>
      </c>
      <c r="I171" s="16" t="str">
        <f>IF(COUNTA($A171:$G171)=0,"",IF($A171="","Check ID",IF(SUMPRODUCT(--($A$2:$A$500=$A171))&gt;1,"Duplicate ID",IF(OR($B171="",SUMPRODUCT(--(Summary!$A$2:$A$21=$B171))=0),"Check area",IF(OR(NOT(OR(D171="Must",D171="Should",D171="Could")),NOT(ISNUMBER(F171)),N(F171)&lt;0,N(F171)&gt;100000),"Check inputs",IF(OR(E171="Standard",E171="Configure",E171="Extend",E171="Gap"),"OK","Not scored"))))))</f>
        <v/>
      </c>
    </row>
    <row r="172" ht="26" customHeight="1" spans="1:9" x14ac:dyDescent="0.25">
      <c r="A172" s="12"/>
      <c r="B172" s="12"/>
      <c r="C172" s="13"/>
      <c r="D172" s="12"/>
      <c r="E172" s="12"/>
      <c r="F172" s="14"/>
      <c r="G172" s="13"/>
      <c r="H172" s="15" t="str">
        <f>IF($A172="","",IF(AND(ISNUMBER(F172),N(F172)&gt;=0,N(F172)&lt;=100000,AND(ISNUMBER(Dashboard!$B$3),N(Dashboard!$B$3)&gt;=0,N(Dashboard!$B$3)&lt;=1000000)),F172*Dashboard!$B$3,"Check inputs"))</f>
        <v/>
      </c>
      <c r="I172" s="16" t="str">
        <f>IF(COUNTA($A172:$G172)=0,"",IF($A172="","Check ID",IF(SUMPRODUCT(--($A$2:$A$500=$A172))&gt;1,"Duplicate ID",IF(OR($B172="",SUMPRODUCT(--(Summary!$A$2:$A$21=$B172))=0),"Check area",IF(OR(NOT(OR(D172="Must",D172="Should",D172="Could")),NOT(ISNUMBER(F172)),N(F172)&lt;0,N(F172)&gt;100000),"Check inputs",IF(OR(E172="Standard",E172="Configure",E172="Extend",E172="Gap"),"OK","Not scored"))))))</f>
        <v/>
      </c>
    </row>
    <row r="173" ht="26" customHeight="1" spans="1:9" x14ac:dyDescent="0.25">
      <c r="A173" s="12"/>
      <c r="B173" s="12"/>
      <c r="C173" s="13"/>
      <c r="D173" s="12"/>
      <c r="E173" s="12"/>
      <c r="F173" s="14"/>
      <c r="G173" s="13"/>
      <c r="H173" s="15" t="str">
        <f>IF($A173="","",IF(AND(ISNUMBER(F173),N(F173)&gt;=0,N(F173)&lt;=100000,AND(ISNUMBER(Dashboard!$B$3),N(Dashboard!$B$3)&gt;=0,N(Dashboard!$B$3)&lt;=1000000)),F173*Dashboard!$B$3,"Check inputs"))</f>
        <v/>
      </c>
      <c r="I173" s="16" t="str">
        <f>IF(COUNTA($A173:$G173)=0,"",IF($A173="","Check ID",IF(SUMPRODUCT(--($A$2:$A$500=$A173))&gt;1,"Duplicate ID",IF(OR($B173="",SUMPRODUCT(--(Summary!$A$2:$A$21=$B173))=0),"Check area",IF(OR(NOT(OR(D173="Must",D173="Should",D173="Could")),NOT(ISNUMBER(F173)),N(F173)&lt;0,N(F173)&gt;100000),"Check inputs",IF(OR(E173="Standard",E173="Configure",E173="Extend",E173="Gap"),"OK","Not scored"))))))</f>
        <v/>
      </c>
    </row>
    <row r="174" ht="26" customHeight="1" spans="1:9" x14ac:dyDescent="0.25">
      <c r="A174" s="12"/>
      <c r="B174" s="12"/>
      <c r="C174" s="13"/>
      <c r="D174" s="12"/>
      <c r="E174" s="12"/>
      <c r="F174" s="14"/>
      <c r="G174" s="13"/>
      <c r="H174" s="15" t="str">
        <f>IF($A174="","",IF(AND(ISNUMBER(F174),N(F174)&gt;=0,N(F174)&lt;=100000,AND(ISNUMBER(Dashboard!$B$3),N(Dashboard!$B$3)&gt;=0,N(Dashboard!$B$3)&lt;=1000000)),F174*Dashboard!$B$3,"Check inputs"))</f>
        <v/>
      </c>
      <c r="I174" s="16" t="str">
        <f>IF(COUNTA($A174:$G174)=0,"",IF($A174="","Check ID",IF(SUMPRODUCT(--($A$2:$A$500=$A174))&gt;1,"Duplicate ID",IF(OR($B174="",SUMPRODUCT(--(Summary!$A$2:$A$21=$B174))=0),"Check area",IF(OR(NOT(OR(D174="Must",D174="Should",D174="Could")),NOT(ISNUMBER(F174)),N(F174)&lt;0,N(F174)&gt;100000),"Check inputs",IF(OR(E174="Standard",E174="Configure",E174="Extend",E174="Gap"),"OK","Not scored"))))))</f>
        <v/>
      </c>
    </row>
    <row r="175" ht="26" customHeight="1" spans="1:9" x14ac:dyDescent="0.25">
      <c r="A175" s="12"/>
      <c r="B175" s="12"/>
      <c r="C175" s="13"/>
      <c r="D175" s="12"/>
      <c r="E175" s="12"/>
      <c r="F175" s="14"/>
      <c r="G175" s="13"/>
      <c r="H175" s="15" t="str">
        <f>IF($A175="","",IF(AND(ISNUMBER(F175),N(F175)&gt;=0,N(F175)&lt;=100000,AND(ISNUMBER(Dashboard!$B$3),N(Dashboard!$B$3)&gt;=0,N(Dashboard!$B$3)&lt;=1000000)),F175*Dashboard!$B$3,"Check inputs"))</f>
        <v/>
      </c>
      <c r="I175" s="16" t="str">
        <f>IF(COUNTA($A175:$G175)=0,"",IF($A175="","Check ID",IF(SUMPRODUCT(--($A$2:$A$500=$A175))&gt;1,"Duplicate ID",IF(OR($B175="",SUMPRODUCT(--(Summary!$A$2:$A$21=$B175))=0),"Check area",IF(OR(NOT(OR(D175="Must",D175="Should",D175="Could")),NOT(ISNUMBER(F175)),N(F175)&lt;0,N(F175)&gt;100000),"Check inputs",IF(OR(E175="Standard",E175="Configure",E175="Extend",E175="Gap"),"OK","Not scored"))))))</f>
        <v/>
      </c>
    </row>
    <row r="176" ht="26" customHeight="1" spans="1:9" x14ac:dyDescent="0.25">
      <c r="A176" s="12"/>
      <c r="B176" s="12"/>
      <c r="C176" s="13"/>
      <c r="D176" s="12"/>
      <c r="E176" s="12"/>
      <c r="F176" s="14"/>
      <c r="G176" s="13"/>
      <c r="H176" s="15" t="str">
        <f>IF($A176="","",IF(AND(ISNUMBER(F176),N(F176)&gt;=0,N(F176)&lt;=100000,AND(ISNUMBER(Dashboard!$B$3),N(Dashboard!$B$3)&gt;=0,N(Dashboard!$B$3)&lt;=1000000)),F176*Dashboard!$B$3,"Check inputs"))</f>
        <v/>
      </c>
      <c r="I176" s="16" t="str">
        <f>IF(COUNTA($A176:$G176)=0,"",IF($A176="","Check ID",IF(SUMPRODUCT(--($A$2:$A$500=$A176))&gt;1,"Duplicate ID",IF(OR($B176="",SUMPRODUCT(--(Summary!$A$2:$A$21=$B176))=0),"Check area",IF(OR(NOT(OR(D176="Must",D176="Should",D176="Could")),NOT(ISNUMBER(F176)),N(F176)&lt;0,N(F176)&gt;100000),"Check inputs",IF(OR(E176="Standard",E176="Configure",E176="Extend",E176="Gap"),"OK","Not scored"))))))</f>
        <v/>
      </c>
    </row>
    <row r="177" ht="26" customHeight="1" spans="1:9" x14ac:dyDescent="0.25">
      <c r="A177" s="12"/>
      <c r="B177" s="12"/>
      <c r="C177" s="13"/>
      <c r="D177" s="12"/>
      <c r="E177" s="12"/>
      <c r="F177" s="14"/>
      <c r="G177" s="13"/>
      <c r="H177" s="15" t="str">
        <f>IF($A177="","",IF(AND(ISNUMBER(F177),N(F177)&gt;=0,N(F177)&lt;=100000,AND(ISNUMBER(Dashboard!$B$3),N(Dashboard!$B$3)&gt;=0,N(Dashboard!$B$3)&lt;=1000000)),F177*Dashboard!$B$3,"Check inputs"))</f>
        <v/>
      </c>
      <c r="I177" s="16" t="str">
        <f>IF(COUNTA($A177:$G177)=0,"",IF($A177="","Check ID",IF(SUMPRODUCT(--($A$2:$A$500=$A177))&gt;1,"Duplicate ID",IF(OR($B177="",SUMPRODUCT(--(Summary!$A$2:$A$21=$B177))=0),"Check area",IF(OR(NOT(OR(D177="Must",D177="Should",D177="Could")),NOT(ISNUMBER(F177)),N(F177)&lt;0,N(F177)&gt;100000),"Check inputs",IF(OR(E177="Standard",E177="Configure",E177="Extend",E177="Gap"),"OK","Not scored"))))))</f>
        <v/>
      </c>
    </row>
    <row r="178" ht="26" customHeight="1" spans="1:9" x14ac:dyDescent="0.25">
      <c r="A178" s="12"/>
      <c r="B178" s="12"/>
      <c r="C178" s="13"/>
      <c r="D178" s="12"/>
      <c r="E178" s="12"/>
      <c r="F178" s="14"/>
      <c r="G178" s="13"/>
      <c r="H178" s="15" t="str">
        <f>IF($A178="","",IF(AND(ISNUMBER(F178),N(F178)&gt;=0,N(F178)&lt;=100000,AND(ISNUMBER(Dashboard!$B$3),N(Dashboard!$B$3)&gt;=0,N(Dashboard!$B$3)&lt;=1000000)),F178*Dashboard!$B$3,"Check inputs"))</f>
        <v/>
      </c>
      <c r="I178" s="16" t="str">
        <f>IF(COUNTA($A178:$G178)=0,"",IF($A178="","Check ID",IF(SUMPRODUCT(--($A$2:$A$500=$A178))&gt;1,"Duplicate ID",IF(OR($B178="",SUMPRODUCT(--(Summary!$A$2:$A$21=$B178))=0),"Check area",IF(OR(NOT(OR(D178="Must",D178="Should",D178="Could")),NOT(ISNUMBER(F178)),N(F178)&lt;0,N(F178)&gt;100000),"Check inputs",IF(OR(E178="Standard",E178="Configure",E178="Extend",E178="Gap"),"OK","Not scored"))))))</f>
        <v/>
      </c>
    </row>
    <row r="179" ht="26" customHeight="1" spans="1:9" x14ac:dyDescent="0.25">
      <c r="A179" s="12"/>
      <c r="B179" s="12"/>
      <c r="C179" s="13"/>
      <c r="D179" s="12"/>
      <c r="E179" s="12"/>
      <c r="F179" s="14"/>
      <c r="G179" s="13"/>
      <c r="H179" s="15" t="str">
        <f>IF($A179="","",IF(AND(ISNUMBER(F179),N(F179)&gt;=0,N(F179)&lt;=100000,AND(ISNUMBER(Dashboard!$B$3),N(Dashboard!$B$3)&gt;=0,N(Dashboard!$B$3)&lt;=1000000)),F179*Dashboard!$B$3,"Check inputs"))</f>
        <v/>
      </c>
      <c r="I179" s="16" t="str">
        <f>IF(COUNTA($A179:$G179)=0,"",IF($A179="","Check ID",IF(SUMPRODUCT(--($A$2:$A$500=$A179))&gt;1,"Duplicate ID",IF(OR($B179="",SUMPRODUCT(--(Summary!$A$2:$A$21=$B179))=0),"Check area",IF(OR(NOT(OR(D179="Must",D179="Should",D179="Could")),NOT(ISNUMBER(F179)),N(F179)&lt;0,N(F179)&gt;100000),"Check inputs",IF(OR(E179="Standard",E179="Configure",E179="Extend",E179="Gap"),"OK","Not scored"))))))</f>
        <v/>
      </c>
    </row>
    <row r="180" ht="26" customHeight="1" spans="1:9" x14ac:dyDescent="0.25">
      <c r="A180" s="12"/>
      <c r="B180" s="12"/>
      <c r="C180" s="13"/>
      <c r="D180" s="12"/>
      <c r="E180" s="12"/>
      <c r="F180" s="14"/>
      <c r="G180" s="13"/>
      <c r="H180" s="15" t="str">
        <f>IF($A180="","",IF(AND(ISNUMBER(F180),N(F180)&gt;=0,N(F180)&lt;=100000,AND(ISNUMBER(Dashboard!$B$3),N(Dashboard!$B$3)&gt;=0,N(Dashboard!$B$3)&lt;=1000000)),F180*Dashboard!$B$3,"Check inputs"))</f>
        <v/>
      </c>
      <c r="I180" s="16" t="str">
        <f>IF(COUNTA($A180:$G180)=0,"",IF($A180="","Check ID",IF(SUMPRODUCT(--($A$2:$A$500=$A180))&gt;1,"Duplicate ID",IF(OR($B180="",SUMPRODUCT(--(Summary!$A$2:$A$21=$B180))=0),"Check area",IF(OR(NOT(OR(D180="Must",D180="Should",D180="Could")),NOT(ISNUMBER(F180)),N(F180)&lt;0,N(F180)&gt;100000),"Check inputs",IF(OR(E180="Standard",E180="Configure",E180="Extend",E180="Gap"),"OK","Not scored"))))))</f>
        <v/>
      </c>
    </row>
    <row r="181" ht="26" customHeight="1" spans="1:9" x14ac:dyDescent="0.25">
      <c r="A181" s="12"/>
      <c r="B181" s="12"/>
      <c r="C181" s="13"/>
      <c r="D181" s="12"/>
      <c r="E181" s="12"/>
      <c r="F181" s="14"/>
      <c r="G181" s="13"/>
      <c r="H181" s="15" t="str">
        <f>IF($A181="","",IF(AND(ISNUMBER(F181),N(F181)&gt;=0,N(F181)&lt;=100000,AND(ISNUMBER(Dashboard!$B$3),N(Dashboard!$B$3)&gt;=0,N(Dashboard!$B$3)&lt;=1000000)),F181*Dashboard!$B$3,"Check inputs"))</f>
        <v/>
      </c>
      <c r="I181" s="16" t="str">
        <f>IF(COUNTA($A181:$G181)=0,"",IF($A181="","Check ID",IF(SUMPRODUCT(--($A$2:$A$500=$A181))&gt;1,"Duplicate ID",IF(OR($B181="",SUMPRODUCT(--(Summary!$A$2:$A$21=$B181))=0),"Check area",IF(OR(NOT(OR(D181="Must",D181="Should",D181="Could")),NOT(ISNUMBER(F181)),N(F181)&lt;0,N(F181)&gt;100000),"Check inputs",IF(OR(E181="Standard",E181="Configure",E181="Extend",E181="Gap"),"OK","Not scored"))))))</f>
        <v/>
      </c>
    </row>
    <row r="182" ht="26" customHeight="1" spans="1:9" x14ac:dyDescent="0.25">
      <c r="A182" s="12"/>
      <c r="B182" s="12"/>
      <c r="C182" s="13"/>
      <c r="D182" s="12"/>
      <c r="E182" s="12"/>
      <c r="F182" s="14"/>
      <c r="G182" s="13"/>
      <c r="H182" s="15" t="str">
        <f>IF($A182="","",IF(AND(ISNUMBER(F182),N(F182)&gt;=0,N(F182)&lt;=100000,AND(ISNUMBER(Dashboard!$B$3),N(Dashboard!$B$3)&gt;=0,N(Dashboard!$B$3)&lt;=1000000)),F182*Dashboard!$B$3,"Check inputs"))</f>
        <v/>
      </c>
      <c r="I182" s="16" t="str">
        <f>IF(COUNTA($A182:$G182)=0,"",IF($A182="","Check ID",IF(SUMPRODUCT(--($A$2:$A$500=$A182))&gt;1,"Duplicate ID",IF(OR($B182="",SUMPRODUCT(--(Summary!$A$2:$A$21=$B182))=0),"Check area",IF(OR(NOT(OR(D182="Must",D182="Should",D182="Could")),NOT(ISNUMBER(F182)),N(F182)&lt;0,N(F182)&gt;100000),"Check inputs",IF(OR(E182="Standard",E182="Configure",E182="Extend",E182="Gap"),"OK","Not scored"))))))</f>
        <v/>
      </c>
    </row>
    <row r="183" ht="26" customHeight="1" spans="1:9" x14ac:dyDescent="0.25">
      <c r="A183" s="12"/>
      <c r="B183" s="12"/>
      <c r="C183" s="13"/>
      <c r="D183" s="12"/>
      <c r="E183" s="12"/>
      <c r="F183" s="14"/>
      <c r="G183" s="13"/>
      <c r="H183" s="15" t="str">
        <f>IF($A183="","",IF(AND(ISNUMBER(F183),N(F183)&gt;=0,N(F183)&lt;=100000,AND(ISNUMBER(Dashboard!$B$3),N(Dashboard!$B$3)&gt;=0,N(Dashboard!$B$3)&lt;=1000000)),F183*Dashboard!$B$3,"Check inputs"))</f>
        <v/>
      </c>
      <c r="I183" s="16" t="str">
        <f>IF(COUNTA($A183:$G183)=0,"",IF($A183="","Check ID",IF(SUMPRODUCT(--($A$2:$A$500=$A183))&gt;1,"Duplicate ID",IF(OR($B183="",SUMPRODUCT(--(Summary!$A$2:$A$21=$B183))=0),"Check area",IF(OR(NOT(OR(D183="Must",D183="Should",D183="Could")),NOT(ISNUMBER(F183)),N(F183)&lt;0,N(F183)&gt;100000),"Check inputs",IF(OR(E183="Standard",E183="Configure",E183="Extend",E183="Gap"),"OK","Not scored"))))))</f>
        <v/>
      </c>
    </row>
    <row r="184" ht="26" customHeight="1" spans="1:9" x14ac:dyDescent="0.25">
      <c r="A184" s="12"/>
      <c r="B184" s="12"/>
      <c r="C184" s="13"/>
      <c r="D184" s="12"/>
      <c r="E184" s="12"/>
      <c r="F184" s="14"/>
      <c r="G184" s="13"/>
      <c r="H184" s="15" t="str">
        <f>IF($A184="","",IF(AND(ISNUMBER(F184),N(F184)&gt;=0,N(F184)&lt;=100000,AND(ISNUMBER(Dashboard!$B$3),N(Dashboard!$B$3)&gt;=0,N(Dashboard!$B$3)&lt;=1000000)),F184*Dashboard!$B$3,"Check inputs"))</f>
        <v/>
      </c>
      <c r="I184" s="16" t="str">
        <f>IF(COUNTA($A184:$G184)=0,"",IF($A184="","Check ID",IF(SUMPRODUCT(--($A$2:$A$500=$A184))&gt;1,"Duplicate ID",IF(OR($B184="",SUMPRODUCT(--(Summary!$A$2:$A$21=$B184))=0),"Check area",IF(OR(NOT(OR(D184="Must",D184="Should",D184="Could")),NOT(ISNUMBER(F184)),N(F184)&lt;0,N(F184)&gt;100000),"Check inputs",IF(OR(E184="Standard",E184="Configure",E184="Extend",E184="Gap"),"OK","Not scored"))))))</f>
        <v/>
      </c>
    </row>
    <row r="185" ht="26" customHeight="1" spans="1:9" x14ac:dyDescent="0.25">
      <c r="A185" s="12"/>
      <c r="B185" s="12"/>
      <c r="C185" s="13"/>
      <c r="D185" s="12"/>
      <c r="E185" s="12"/>
      <c r="F185" s="14"/>
      <c r="G185" s="13"/>
      <c r="H185" s="15" t="str">
        <f>IF($A185="","",IF(AND(ISNUMBER(F185),N(F185)&gt;=0,N(F185)&lt;=100000,AND(ISNUMBER(Dashboard!$B$3),N(Dashboard!$B$3)&gt;=0,N(Dashboard!$B$3)&lt;=1000000)),F185*Dashboard!$B$3,"Check inputs"))</f>
        <v/>
      </c>
      <c r="I185" s="16" t="str">
        <f>IF(COUNTA($A185:$G185)=0,"",IF($A185="","Check ID",IF(SUMPRODUCT(--($A$2:$A$500=$A185))&gt;1,"Duplicate ID",IF(OR($B185="",SUMPRODUCT(--(Summary!$A$2:$A$21=$B185))=0),"Check area",IF(OR(NOT(OR(D185="Must",D185="Should",D185="Could")),NOT(ISNUMBER(F185)),N(F185)&lt;0,N(F185)&gt;100000),"Check inputs",IF(OR(E185="Standard",E185="Configure",E185="Extend",E185="Gap"),"OK","Not scored"))))))</f>
        <v/>
      </c>
    </row>
    <row r="186" ht="26" customHeight="1" spans="1:9" x14ac:dyDescent="0.25">
      <c r="A186" s="12"/>
      <c r="B186" s="12"/>
      <c r="C186" s="13"/>
      <c r="D186" s="12"/>
      <c r="E186" s="12"/>
      <c r="F186" s="14"/>
      <c r="G186" s="13"/>
      <c r="H186" s="15" t="str">
        <f>IF($A186="","",IF(AND(ISNUMBER(F186),N(F186)&gt;=0,N(F186)&lt;=100000,AND(ISNUMBER(Dashboard!$B$3),N(Dashboard!$B$3)&gt;=0,N(Dashboard!$B$3)&lt;=1000000)),F186*Dashboard!$B$3,"Check inputs"))</f>
        <v/>
      </c>
      <c r="I186" s="16" t="str">
        <f>IF(COUNTA($A186:$G186)=0,"",IF($A186="","Check ID",IF(SUMPRODUCT(--($A$2:$A$500=$A186))&gt;1,"Duplicate ID",IF(OR($B186="",SUMPRODUCT(--(Summary!$A$2:$A$21=$B186))=0),"Check area",IF(OR(NOT(OR(D186="Must",D186="Should",D186="Could")),NOT(ISNUMBER(F186)),N(F186)&lt;0,N(F186)&gt;100000),"Check inputs",IF(OR(E186="Standard",E186="Configure",E186="Extend",E186="Gap"),"OK","Not scored"))))))</f>
        <v/>
      </c>
    </row>
    <row r="187" ht="26" customHeight="1" spans="1:9" x14ac:dyDescent="0.25">
      <c r="A187" s="12"/>
      <c r="B187" s="12"/>
      <c r="C187" s="13"/>
      <c r="D187" s="12"/>
      <c r="E187" s="12"/>
      <c r="F187" s="14"/>
      <c r="G187" s="13"/>
      <c r="H187" s="15" t="str">
        <f>IF($A187="","",IF(AND(ISNUMBER(F187),N(F187)&gt;=0,N(F187)&lt;=100000,AND(ISNUMBER(Dashboard!$B$3),N(Dashboard!$B$3)&gt;=0,N(Dashboard!$B$3)&lt;=1000000)),F187*Dashboard!$B$3,"Check inputs"))</f>
        <v/>
      </c>
      <c r="I187" s="16" t="str">
        <f>IF(COUNTA($A187:$G187)=0,"",IF($A187="","Check ID",IF(SUMPRODUCT(--($A$2:$A$500=$A187))&gt;1,"Duplicate ID",IF(OR($B187="",SUMPRODUCT(--(Summary!$A$2:$A$21=$B187))=0),"Check area",IF(OR(NOT(OR(D187="Must",D187="Should",D187="Could")),NOT(ISNUMBER(F187)),N(F187)&lt;0,N(F187)&gt;100000),"Check inputs",IF(OR(E187="Standard",E187="Configure",E187="Extend",E187="Gap"),"OK","Not scored"))))))</f>
        <v/>
      </c>
    </row>
    <row r="188" ht="26" customHeight="1" spans="1:9" x14ac:dyDescent="0.25">
      <c r="A188" s="12"/>
      <c r="B188" s="12"/>
      <c r="C188" s="13"/>
      <c r="D188" s="12"/>
      <c r="E188" s="12"/>
      <c r="F188" s="14"/>
      <c r="G188" s="13"/>
      <c r="H188" s="15" t="str">
        <f>IF($A188="","",IF(AND(ISNUMBER(F188),N(F188)&gt;=0,N(F188)&lt;=100000,AND(ISNUMBER(Dashboard!$B$3),N(Dashboard!$B$3)&gt;=0,N(Dashboard!$B$3)&lt;=1000000)),F188*Dashboard!$B$3,"Check inputs"))</f>
        <v/>
      </c>
      <c r="I188" s="16" t="str">
        <f>IF(COUNTA($A188:$G188)=0,"",IF($A188="","Check ID",IF(SUMPRODUCT(--($A$2:$A$500=$A188))&gt;1,"Duplicate ID",IF(OR($B188="",SUMPRODUCT(--(Summary!$A$2:$A$21=$B188))=0),"Check area",IF(OR(NOT(OR(D188="Must",D188="Should",D188="Could")),NOT(ISNUMBER(F188)),N(F188)&lt;0,N(F188)&gt;100000),"Check inputs",IF(OR(E188="Standard",E188="Configure",E188="Extend",E188="Gap"),"OK","Not scored"))))))</f>
        <v/>
      </c>
    </row>
    <row r="189" ht="26" customHeight="1" spans="1:9" x14ac:dyDescent="0.25">
      <c r="A189" s="12"/>
      <c r="B189" s="12"/>
      <c r="C189" s="13"/>
      <c r="D189" s="12"/>
      <c r="E189" s="12"/>
      <c r="F189" s="14"/>
      <c r="G189" s="13"/>
      <c r="H189" s="15" t="str">
        <f>IF($A189="","",IF(AND(ISNUMBER(F189),N(F189)&gt;=0,N(F189)&lt;=100000,AND(ISNUMBER(Dashboard!$B$3),N(Dashboard!$B$3)&gt;=0,N(Dashboard!$B$3)&lt;=1000000)),F189*Dashboard!$B$3,"Check inputs"))</f>
        <v/>
      </c>
      <c r="I189" s="16" t="str">
        <f>IF(COUNTA($A189:$G189)=0,"",IF($A189="","Check ID",IF(SUMPRODUCT(--($A$2:$A$500=$A189))&gt;1,"Duplicate ID",IF(OR($B189="",SUMPRODUCT(--(Summary!$A$2:$A$21=$B189))=0),"Check area",IF(OR(NOT(OR(D189="Must",D189="Should",D189="Could")),NOT(ISNUMBER(F189)),N(F189)&lt;0,N(F189)&gt;100000),"Check inputs",IF(OR(E189="Standard",E189="Configure",E189="Extend",E189="Gap"),"OK","Not scored"))))))</f>
        <v/>
      </c>
    </row>
    <row r="190" ht="26" customHeight="1" spans="1:9" x14ac:dyDescent="0.25">
      <c r="A190" s="12"/>
      <c r="B190" s="12"/>
      <c r="C190" s="13"/>
      <c r="D190" s="12"/>
      <c r="E190" s="12"/>
      <c r="F190" s="14"/>
      <c r="G190" s="13"/>
      <c r="H190" s="15" t="str">
        <f>IF($A190="","",IF(AND(ISNUMBER(F190),N(F190)&gt;=0,N(F190)&lt;=100000,AND(ISNUMBER(Dashboard!$B$3),N(Dashboard!$B$3)&gt;=0,N(Dashboard!$B$3)&lt;=1000000)),F190*Dashboard!$B$3,"Check inputs"))</f>
        <v/>
      </c>
      <c r="I190" s="16" t="str">
        <f>IF(COUNTA($A190:$G190)=0,"",IF($A190="","Check ID",IF(SUMPRODUCT(--($A$2:$A$500=$A190))&gt;1,"Duplicate ID",IF(OR($B190="",SUMPRODUCT(--(Summary!$A$2:$A$21=$B190))=0),"Check area",IF(OR(NOT(OR(D190="Must",D190="Should",D190="Could")),NOT(ISNUMBER(F190)),N(F190)&lt;0,N(F190)&gt;100000),"Check inputs",IF(OR(E190="Standard",E190="Configure",E190="Extend",E190="Gap"),"OK","Not scored"))))))</f>
        <v/>
      </c>
    </row>
    <row r="191" ht="26" customHeight="1" spans="1:9" x14ac:dyDescent="0.25">
      <c r="A191" s="12"/>
      <c r="B191" s="12"/>
      <c r="C191" s="13"/>
      <c r="D191" s="12"/>
      <c r="E191" s="12"/>
      <c r="F191" s="14"/>
      <c r="G191" s="13"/>
      <c r="H191" s="15" t="str">
        <f>IF($A191="","",IF(AND(ISNUMBER(F191),N(F191)&gt;=0,N(F191)&lt;=100000,AND(ISNUMBER(Dashboard!$B$3),N(Dashboard!$B$3)&gt;=0,N(Dashboard!$B$3)&lt;=1000000)),F191*Dashboard!$B$3,"Check inputs"))</f>
        <v/>
      </c>
      <c r="I191" s="16" t="str">
        <f>IF(COUNTA($A191:$G191)=0,"",IF($A191="","Check ID",IF(SUMPRODUCT(--($A$2:$A$500=$A191))&gt;1,"Duplicate ID",IF(OR($B191="",SUMPRODUCT(--(Summary!$A$2:$A$21=$B191))=0),"Check area",IF(OR(NOT(OR(D191="Must",D191="Should",D191="Could")),NOT(ISNUMBER(F191)),N(F191)&lt;0,N(F191)&gt;100000),"Check inputs",IF(OR(E191="Standard",E191="Configure",E191="Extend",E191="Gap"),"OK","Not scored"))))))</f>
        <v/>
      </c>
    </row>
    <row r="192" ht="26" customHeight="1" spans="1:9" x14ac:dyDescent="0.25">
      <c r="A192" s="12"/>
      <c r="B192" s="12"/>
      <c r="C192" s="13"/>
      <c r="D192" s="12"/>
      <c r="E192" s="12"/>
      <c r="F192" s="14"/>
      <c r="G192" s="13"/>
      <c r="H192" s="15" t="str">
        <f>IF($A192="","",IF(AND(ISNUMBER(F192),N(F192)&gt;=0,N(F192)&lt;=100000,AND(ISNUMBER(Dashboard!$B$3),N(Dashboard!$B$3)&gt;=0,N(Dashboard!$B$3)&lt;=1000000)),F192*Dashboard!$B$3,"Check inputs"))</f>
        <v/>
      </c>
      <c r="I192" s="16" t="str">
        <f>IF(COUNTA($A192:$G192)=0,"",IF($A192="","Check ID",IF(SUMPRODUCT(--($A$2:$A$500=$A192))&gt;1,"Duplicate ID",IF(OR($B192="",SUMPRODUCT(--(Summary!$A$2:$A$21=$B192))=0),"Check area",IF(OR(NOT(OR(D192="Must",D192="Should",D192="Could")),NOT(ISNUMBER(F192)),N(F192)&lt;0,N(F192)&gt;100000),"Check inputs",IF(OR(E192="Standard",E192="Configure",E192="Extend",E192="Gap"),"OK","Not scored"))))))</f>
        <v/>
      </c>
    </row>
    <row r="193" ht="26" customHeight="1" spans="1:9" x14ac:dyDescent="0.25">
      <c r="A193" s="12"/>
      <c r="B193" s="12"/>
      <c r="C193" s="13"/>
      <c r="D193" s="12"/>
      <c r="E193" s="12"/>
      <c r="F193" s="14"/>
      <c r="G193" s="13"/>
      <c r="H193" s="15" t="str">
        <f>IF($A193="","",IF(AND(ISNUMBER(F193),N(F193)&gt;=0,N(F193)&lt;=100000,AND(ISNUMBER(Dashboard!$B$3),N(Dashboard!$B$3)&gt;=0,N(Dashboard!$B$3)&lt;=1000000)),F193*Dashboard!$B$3,"Check inputs"))</f>
        <v/>
      </c>
      <c r="I193" s="16" t="str">
        <f>IF(COUNTA($A193:$G193)=0,"",IF($A193="","Check ID",IF(SUMPRODUCT(--($A$2:$A$500=$A193))&gt;1,"Duplicate ID",IF(OR($B193="",SUMPRODUCT(--(Summary!$A$2:$A$21=$B193))=0),"Check area",IF(OR(NOT(OR(D193="Must",D193="Should",D193="Could")),NOT(ISNUMBER(F193)),N(F193)&lt;0,N(F193)&gt;100000),"Check inputs",IF(OR(E193="Standard",E193="Configure",E193="Extend",E193="Gap"),"OK","Not scored"))))))</f>
        <v/>
      </c>
    </row>
    <row r="194" ht="26" customHeight="1" spans="1:9" x14ac:dyDescent="0.25">
      <c r="A194" s="12"/>
      <c r="B194" s="12"/>
      <c r="C194" s="13"/>
      <c r="D194" s="12"/>
      <c r="E194" s="12"/>
      <c r="F194" s="14"/>
      <c r="G194" s="13"/>
      <c r="H194" s="15" t="str">
        <f>IF($A194="","",IF(AND(ISNUMBER(F194),N(F194)&gt;=0,N(F194)&lt;=100000,AND(ISNUMBER(Dashboard!$B$3),N(Dashboard!$B$3)&gt;=0,N(Dashboard!$B$3)&lt;=1000000)),F194*Dashboard!$B$3,"Check inputs"))</f>
        <v/>
      </c>
      <c r="I194" s="16" t="str">
        <f>IF(COUNTA($A194:$G194)=0,"",IF($A194="","Check ID",IF(SUMPRODUCT(--($A$2:$A$500=$A194))&gt;1,"Duplicate ID",IF(OR($B194="",SUMPRODUCT(--(Summary!$A$2:$A$21=$B194))=0),"Check area",IF(OR(NOT(OR(D194="Must",D194="Should",D194="Could")),NOT(ISNUMBER(F194)),N(F194)&lt;0,N(F194)&gt;100000),"Check inputs",IF(OR(E194="Standard",E194="Configure",E194="Extend",E194="Gap"),"OK","Not scored"))))))</f>
        <v/>
      </c>
    </row>
    <row r="195" ht="26" customHeight="1" spans="1:9" x14ac:dyDescent="0.25">
      <c r="A195" s="12"/>
      <c r="B195" s="12"/>
      <c r="C195" s="13"/>
      <c r="D195" s="12"/>
      <c r="E195" s="12"/>
      <c r="F195" s="14"/>
      <c r="G195" s="13"/>
      <c r="H195" s="15" t="str">
        <f>IF($A195="","",IF(AND(ISNUMBER(F195),N(F195)&gt;=0,N(F195)&lt;=100000,AND(ISNUMBER(Dashboard!$B$3),N(Dashboard!$B$3)&gt;=0,N(Dashboard!$B$3)&lt;=1000000)),F195*Dashboard!$B$3,"Check inputs"))</f>
        <v/>
      </c>
      <c r="I195" s="16" t="str">
        <f>IF(COUNTA($A195:$G195)=0,"",IF($A195="","Check ID",IF(SUMPRODUCT(--($A$2:$A$500=$A195))&gt;1,"Duplicate ID",IF(OR($B195="",SUMPRODUCT(--(Summary!$A$2:$A$21=$B195))=0),"Check area",IF(OR(NOT(OR(D195="Must",D195="Should",D195="Could")),NOT(ISNUMBER(F195)),N(F195)&lt;0,N(F195)&gt;100000),"Check inputs",IF(OR(E195="Standard",E195="Configure",E195="Extend",E195="Gap"),"OK","Not scored"))))))</f>
        <v/>
      </c>
    </row>
    <row r="196" ht="26" customHeight="1" spans="1:9" x14ac:dyDescent="0.25">
      <c r="A196" s="12"/>
      <c r="B196" s="12"/>
      <c r="C196" s="13"/>
      <c r="D196" s="12"/>
      <c r="E196" s="12"/>
      <c r="F196" s="14"/>
      <c r="G196" s="13"/>
      <c r="H196" s="15" t="str">
        <f>IF($A196="","",IF(AND(ISNUMBER(F196),N(F196)&gt;=0,N(F196)&lt;=100000,AND(ISNUMBER(Dashboard!$B$3),N(Dashboard!$B$3)&gt;=0,N(Dashboard!$B$3)&lt;=1000000)),F196*Dashboard!$B$3,"Check inputs"))</f>
        <v/>
      </c>
      <c r="I196" s="16" t="str">
        <f>IF(COUNTA($A196:$G196)=0,"",IF($A196="","Check ID",IF(SUMPRODUCT(--($A$2:$A$500=$A196))&gt;1,"Duplicate ID",IF(OR($B196="",SUMPRODUCT(--(Summary!$A$2:$A$21=$B196))=0),"Check area",IF(OR(NOT(OR(D196="Must",D196="Should",D196="Could")),NOT(ISNUMBER(F196)),N(F196)&lt;0,N(F196)&gt;100000),"Check inputs",IF(OR(E196="Standard",E196="Configure",E196="Extend",E196="Gap"),"OK","Not scored"))))))</f>
        <v/>
      </c>
    </row>
    <row r="197" ht="26" customHeight="1" spans="1:9" x14ac:dyDescent="0.25">
      <c r="A197" s="12"/>
      <c r="B197" s="12"/>
      <c r="C197" s="13"/>
      <c r="D197" s="12"/>
      <c r="E197" s="12"/>
      <c r="F197" s="14"/>
      <c r="G197" s="13"/>
      <c r="H197" s="15" t="str">
        <f>IF($A197="","",IF(AND(ISNUMBER(F197),N(F197)&gt;=0,N(F197)&lt;=100000,AND(ISNUMBER(Dashboard!$B$3),N(Dashboard!$B$3)&gt;=0,N(Dashboard!$B$3)&lt;=1000000)),F197*Dashboard!$B$3,"Check inputs"))</f>
        <v/>
      </c>
      <c r="I197" s="16" t="str">
        <f>IF(COUNTA($A197:$G197)=0,"",IF($A197="","Check ID",IF(SUMPRODUCT(--($A$2:$A$500=$A197))&gt;1,"Duplicate ID",IF(OR($B197="",SUMPRODUCT(--(Summary!$A$2:$A$21=$B197))=0),"Check area",IF(OR(NOT(OR(D197="Must",D197="Should",D197="Could")),NOT(ISNUMBER(F197)),N(F197)&lt;0,N(F197)&gt;100000),"Check inputs",IF(OR(E197="Standard",E197="Configure",E197="Extend",E197="Gap"),"OK","Not scored"))))))</f>
        <v/>
      </c>
    </row>
    <row r="198" ht="26" customHeight="1" spans="1:9" x14ac:dyDescent="0.25">
      <c r="A198" s="12"/>
      <c r="B198" s="12"/>
      <c r="C198" s="13"/>
      <c r="D198" s="12"/>
      <c r="E198" s="12"/>
      <c r="F198" s="14"/>
      <c r="G198" s="13"/>
      <c r="H198" s="15" t="str">
        <f>IF($A198="","",IF(AND(ISNUMBER(F198),N(F198)&gt;=0,N(F198)&lt;=100000,AND(ISNUMBER(Dashboard!$B$3),N(Dashboard!$B$3)&gt;=0,N(Dashboard!$B$3)&lt;=1000000)),F198*Dashboard!$B$3,"Check inputs"))</f>
        <v/>
      </c>
      <c r="I198" s="16" t="str">
        <f>IF(COUNTA($A198:$G198)=0,"",IF($A198="","Check ID",IF(SUMPRODUCT(--($A$2:$A$500=$A198))&gt;1,"Duplicate ID",IF(OR($B198="",SUMPRODUCT(--(Summary!$A$2:$A$21=$B198))=0),"Check area",IF(OR(NOT(OR(D198="Must",D198="Should",D198="Could")),NOT(ISNUMBER(F198)),N(F198)&lt;0,N(F198)&gt;100000),"Check inputs",IF(OR(E198="Standard",E198="Configure",E198="Extend",E198="Gap"),"OK","Not scored"))))))</f>
        <v/>
      </c>
    </row>
    <row r="199" ht="26" customHeight="1" spans="1:9" x14ac:dyDescent="0.25">
      <c r="A199" s="12"/>
      <c r="B199" s="12"/>
      <c r="C199" s="13"/>
      <c r="D199" s="12"/>
      <c r="E199" s="12"/>
      <c r="F199" s="14"/>
      <c r="G199" s="13"/>
      <c r="H199" s="15" t="str">
        <f>IF($A199="","",IF(AND(ISNUMBER(F199),N(F199)&gt;=0,N(F199)&lt;=100000,AND(ISNUMBER(Dashboard!$B$3),N(Dashboard!$B$3)&gt;=0,N(Dashboard!$B$3)&lt;=1000000)),F199*Dashboard!$B$3,"Check inputs"))</f>
        <v/>
      </c>
      <c r="I199" s="16" t="str">
        <f>IF(COUNTA($A199:$G199)=0,"",IF($A199="","Check ID",IF(SUMPRODUCT(--($A$2:$A$500=$A199))&gt;1,"Duplicate ID",IF(OR($B199="",SUMPRODUCT(--(Summary!$A$2:$A$21=$B199))=0),"Check area",IF(OR(NOT(OR(D199="Must",D199="Should",D199="Could")),NOT(ISNUMBER(F199)),N(F199)&lt;0,N(F199)&gt;100000),"Check inputs",IF(OR(E199="Standard",E199="Configure",E199="Extend",E199="Gap"),"OK","Not scored"))))))</f>
        <v/>
      </c>
    </row>
    <row r="200" ht="26" customHeight="1" spans="1:9" x14ac:dyDescent="0.25">
      <c r="A200" s="12"/>
      <c r="B200" s="12"/>
      <c r="C200" s="13"/>
      <c r="D200" s="12"/>
      <c r="E200" s="12"/>
      <c r="F200" s="14"/>
      <c r="G200" s="13"/>
      <c r="H200" s="15" t="str">
        <f>IF($A200="","",IF(AND(ISNUMBER(F200),N(F200)&gt;=0,N(F200)&lt;=100000,AND(ISNUMBER(Dashboard!$B$3),N(Dashboard!$B$3)&gt;=0,N(Dashboard!$B$3)&lt;=1000000)),F200*Dashboard!$B$3,"Check inputs"))</f>
        <v/>
      </c>
      <c r="I200" s="16" t="str">
        <f>IF(COUNTA($A200:$G200)=0,"",IF($A200="","Check ID",IF(SUMPRODUCT(--($A$2:$A$500=$A200))&gt;1,"Duplicate ID",IF(OR($B200="",SUMPRODUCT(--(Summary!$A$2:$A$21=$B200))=0),"Check area",IF(OR(NOT(OR(D200="Must",D200="Should",D200="Could")),NOT(ISNUMBER(F200)),N(F200)&lt;0,N(F200)&gt;100000),"Check inputs",IF(OR(E200="Standard",E200="Configure",E200="Extend",E200="Gap"),"OK","Not scored"))))))</f>
        <v/>
      </c>
    </row>
    <row r="201" ht="26" customHeight="1" spans="1:9" x14ac:dyDescent="0.25">
      <c r="A201" s="12"/>
      <c r="B201" s="12"/>
      <c r="C201" s="13"/>
      <c r="D201" s="12"/>
      <c r="E201" s="12"/>
      <c r="F201" s="14"/>
      <c r="G201" s="13"/>
      <c r="H201" s="15" t="str">
        <f>IF($A201="","",IF(AND(ISNUMBER(F201),N(F201)&gt;=0,N(F201)&lt;=100000,AND(ISNUMBER(Dashboard!$B$3),N(Dashboard!$B$3)&gt;=0,N(Dashboard!$B$3)&lt;=1000000)),F201*Dashboard!$B$3,"Check inputs"))</f>
        <v/>
      </c>
      <c r="I201" s="16" t="str">
        <f>IF(COUNTA($A201:$G201)=0,"",IF($A201="","Check ID",IF(SUMPRODUCT(--($A$2:$A$500=$A201))&gt;1,"Duplicate ID",IF(OR($B201="",SUMPRODUCT(--(Summary!$A$2:$A$21=$B201))=0),"Check area",IF(OR(NOT(OR(D201="Must",D201="Should",D201="Could")),NOT(ISNUMBER(F201)),N(F201)&lt;0,N(F201)&gt;100000),"Check inputs",IF(OR(E201="Standard",E201="Configure",E201="Extend",E201="Gap"),"OK","Not scored"))))))</f>
        <v/>
      </c>
    </row>
    <row r="202" ht="26" customHeight="1" spans="1:9" x14ac:dyDescent="0.25">
      <c r="A202" s="12"/>
      <c r="B202" s="12"/>
      <c r="C202" s="13"/>
      <c r="D202" s="12"/>
      <c r="E202" s="12"/>
      <c r="F202" s="14"/>
      <c r="G202" s="13"/>
      <c r="H202" s="15" t="str">
        <f>IF($A202="","",IF(AND(ISNUMBER(F202),N(F202)&gt;=0,N(F202)&lt;=100000,AND(ISNUMBER(Dashboard!$B$3),N(Dashboard!$B$3)&gt;=0,N(Dashboard!$B$3)&lt;=1000000)),F202*Dashboard!$B$3,"Check inputs"))</f>
        <v/>
      </c>
      <c r="I202" s="16" t="str">
        <f>IF(COUNTA($A202:$G202)=0,"",IF($A202="","Check ID",IF(SUMPRODUCT(--($A$2:$A$500=$A202))&gt;1,"Duplicate ID",IF(OR($B202="",SUMPRODUCT(--(Summary!$A$2:$A$21=$B202))=0),"Check area",IF(OR(NOT(OR(D202="Must",D202="Should",D202="Could")),NOT(ISNUMBER(F202)),N(F202)&lt;0,N(F202)&gt;100000),"Check inputs",IF(OR(E202="Standard",E202="Configure",E202="Extend",E202="Gap"),"OK","Not scored"))))))</f>
        <v/>
      </c>
    </row>
    <row r="203" ht="26" customHeight="1" spans="1:9" x14ac:dyDescent="0.25">
      <c r="A203" s="12"/>
      <c r="B203" s="12"/>
      <c r="C203" s="13"/>
      <c r="D203" s="12"/>
      <c r="E203" s="12"/>
      <c r="F203" s="14"/>
      <c r="G203" s="13"/>
      <c r="H203" s="15" t="str">
        <f>IF($A203="","",IF(AND(ISNUMBER(F203),N(F203)&gt;=0,N(F203)&lt;=100000,AND(ISNUMBER(Dashboard!$B$3),N(Dashboard!$B$3)&gt;=0,N(Dashboard!$B$3)&lt;=1000000)),F203*Dashboard!$B$3,"Check inputs"))</f>
        <v/>
      </c>
      <c r="I203" s="16" t="str">
        <f>IF(COUNTA($A203:$G203)=0,"",IF($A203="","Check ID",IF(SUMPRODUCT(--($A$2:$A$500=$A203))&gt;1,"Duplicate ID",IF(OR($B203="",SUMPRODUCT(--(Summary!$A$2:$A$21=$B203))=0),"Check area",IF(OR(NOT(OR(D203="Must",D203="Should",D203="Could")),NOT(ISNUMBER(F203)),N(F203)&lt;0,N(F203)&gt;100000),"Check inputs",IF(OR(E203="Standard",E203="Configure",E203="Extend",E203="Gap"),"OK","Not scored"))))))</f>
        <v/>
      </c>
    </row>
    <row r="204" ht="26" customHeight="1" spans="1:9" x14ac:dyDescent="0.25">
      <c r="A204" s="12"/>
      <c r="B204" s="12"/>
      <c r="C204" s="13"/>
      <c r="D204" s="12"/>
      <c r="E204" s="12"/>
      <c r="F204" s="14"/>
      <c r="G204" s="13"/>
      <c r="H204" s="15" t="str">
        <f>IF($A204="","",IF(AND(ISNUMBER(F204),N(F204)&gt;=0,N(F204)&lt;=100000,AND(ISNUMBER(Dashboard!$B$3),N(Dashboard!$B$3)&gt;=0,N(Dashboard!$B$3)&lt;=1000000)),F204*Dashboard!$B$3,"Check inputs"))</f>
        <v/>
      </c>
      <c r="I204" s="16" t="str">
        <f>IF(COUNTA($A204:$G204)=0,"",IF($A204="","Check ID",IF(SUMPRODUCT(--($A$2:$A$500=$A204))&gt;1,"Duplicate ID",IF(OR($B204="",SUMPRODUCT(--(Summary!$A$2:$A$21=$B204))=0),"Check area",IF(OR(NOT(OR(D204="Must",D204="Should",D204="Could")),NOT(ISNUMBER(F204)),N(F204)&lt;0,N(F204)&gt;100000),"Check inputs",IF(OR(E204="Standard",E204="Configure",E204="Extend",E204="Gap"),"OK","Not scored"))))))</f>
        <v/>
      </c>
    </row>
    <row r="205" ht="26" customHeight="1" spans="1:9" x14ac:dyDescent="0.25">
      <c r="A205" s="12"/>
      <c r="B205" s="12"/>
      <c r="C205" s="13"/>
      <c r="D205" s="12"/>
      <c r="E205" s="12"/>
      <c r="F205" s="14"/>
      <c r="G205" s="13"/>
      <c r="H205" s="15" t="str">
        <f>IF($A205="","",IF(AND(ISNUMBER(F205),N(F205)&gt;=0,N(F205)&lt;=100000,AND(ISNUMBER(Dashboard!$B$3),N(Dashboard!$B$3)&gt;=0,N(Dashboard!$B$3)&lt;=1000000)),F205*Dashboard!$B$3,"Check inputs"))</f>
        <v/>
      </c>
      <c r="I205" s="16" t="str">
        <f>IF(COUNTA($A205:$G205)=0,"",IF($A205="","Check ID",IF(SUMPRODUCT(--($A$2:$A$500=$A205))&gt;1,"Duplicate ID",IF(OR($B205="",SUMPRODUCT(--(Summary!$A$2:$A$21=$B205))=0),"Check area",IF(OR(NOT(OR(D205="Must",D205="Should",D205="Could")),NOT(ISNUMBER(F205)),N(F205)&lt;0,N(F205)&gt;100000),"Check inputs",IF(OR(E205="Standard",E205="Configure",E205="Extend",E205="Gap"),"OK","Not scored"))))))</f>
        <v/>
      </c>
    </row>
    <row r="206" ht="26" customHeight="1" spans="1:9" x14ac:dyDescent="0.25">
      <c r="A206" s="12"/>
      <c r="B206" s="12"/>
      <c r="C206" s="13"/>
      <c r="D206" s="12"/>
      <c r="E206" s="12"/>
      <c r="F206" s="14"/>
      <c r="G206" s="13"/>
      <c r="H206" s="15" t="str">
        <f>IF($A206="","",IF(AND(ISNUMBER(F206),N(F206)&gt;=0,N(F206)&lt;=100000,AND(ISNUMBER(Dashboard!$B$3),N(Dashboard!$B$3)&gt;=0,N(Dashboard!$B$3)&lt;=1000000)),F206*Dashboard!$B$3,"Check inputs"))</f>
        <v/>
      </c>
      <c r="I206" s="16" t="str">
        <f>IF(COUNTA($A206:$G206)=0,"",IF($A206="","Check ID",IF(SUMPRODUCT(--($A$2:$A$500=$A206))&gt;1,"Duplicate ID",IF(OR($B206="",SUMPRODUCT(--(Summary!$A$2:$A$21=$B206))=0),"Check area",IF(OR(NOT(OR(D206="Must",D206="Should",D206="Could")),NOT(ISNUMBER(F206)),N(F206)&lt;0,N(F206)&gt;100000),"Check inputs",IF(OR(E206="Standard",E206="Configure",E206="Extend",E206="Gap"),"OK","Not scored"))))))</f>
        <v/>
      </c>
    </row>
    <row r="207" ht="26" customHeight="1" spans="1:9" x14ac:dyDescent="0.25">
      <c r="A207" s="12"/>
      <c r="B207" s="12"/>
      <c r="C207" s="13"/>
      <c r="D207" s="12"/>
      <c r="E207" s="12"/>
      <c r="F207" s="14"/>
      <c r="G207" s="13"/>
      <c r="H207" s="15" t="str">
        <f>IF($A207="","",IF(AND(ISNUMBER(F207),N(F207)&gt;=0,N(F207)&lt;=100000,AND(ISNUMBER(Dashboard!$B$3),N(Dashboard!$B$3)&gt;=0,N(Dashboard!$B$3)&lt;=1000000)),F207*Dashboard!$B$3,"Check inputs"))</f>
        <v/>
      </c>
      <c r="I207" s="16" t="str">
        <f>IF(COUNTA($A207:$G207)=0,"",IF($A207="","Check ID",IF(SUMPRODUCT(--($A$2:$A$500=$A207))&gt;1,"Duplicate ID",IF(OR($B207="",SUMPRODUCT(--(Summary!$A$2:$A$21=$B207))=0),"Check area",IF(OR(NOT(OR(D207="Must",D207="Should",D207="Could")),NOT(ISNUMBER(F207)),N(F207)&lt;0,N(F207)&gt;100000),"Check inputs",IF(OR(E207="Standard",E207="Configure",E207="Extend",E207="Gap"),"OK","Not scored"))))))</f>
        <v/>
      </c>
    </row>
    <row r="208" ht="26" customHeight="1" spans="1:9" x14ac:dyDescent="0.25">
      <c r="A208" s="12"/>
      <c r="B208" s="12"/>
      <c r="C208" s="13"/>
      <c r="D208" s="12"/>
      <c r="E208" s="12"/>
      <c r="F208" s="14"/>
      <c r="G208" s="13"/>
      <c r="H208" s="15" t="str">
        <f>IF($A208="","",IF(AND(ISNUMBER(F208),N(F208)&gt;=0,N(F208)&lt;=100000,AND(ISNUMBER(Dashboard!$B$3),N(Dashboard!$B$3)&gt;=0,N(Dashboard!$B$3)&lt;=1000000)),F208*Dashboard!$B$3,"Check inputs"))</f>
        <v/>
      </c>
      <c r="I208" s="16" t="str">
        <f>IF(COUNTA($A208:$G208)=0,"",IF($A208="","Check ID",IF(SUMPRODUCT(--($A$2:$A$500=$A208))&gt;1,"Duplicate ID",IF(OR($B208="",SUMPRODUCT(--(Summary!$A$2:$A$21=$B208))=0),"Check area",IF(OR(NOT(OR(D208="Must",D208="Should",D208="Could")),NOT(ISNUMBER(F208)),N(F208)&lt;0,N(F208)&gt;100000),"Check inputs",IF(OR(E208="Standard",E208="Configure",E208="Extend",E208="Gap"),"OK","Not scored"))))))</f>
        <v/>
      </c>
    </row>
    <row r="209" ht="26" customHeight="1" spans="1:9" x14ac:dyDescent="0.25">
      <c r="A209" s="12"/>
      <c r="B209" s="12"/>
      <c r="C209" s="13"/>
      <c r="D209" s="12"/>
      <c r="E209" s="12"/>
      <c r="F209" s="14"/>
      <c r="G209" s="13"/>
      <c r="H209" s="15" t="str">
        <f>IF($A209="","",IF(AND(ISNUMBER(F209),N(F209)&gt;=0,N(F209)&lt;=100000,AND(ISNUMBER(Dashboard!$B$3),N(Dashboard!$B$3)&gt;=0,N(Dashboard!$B$3)&lt;=1000000)),F209*Dashboard!$B$3,"Check inputs"))</f>
        <v/>
      </c>
      <c r="I209" s="16" t="str">
        <f>IF(COUNTA($A209:$G209)=0,"",IF($A209="","Check ID",IF(SUMPRODUCT(--($A$2:$A$500=$A209))&gt;1,"Duplicate ID",IF(OR($B209="",SUMPRODUCT(--(Summary!$A$2:$A$21=$B209))=0),"Check area",IF(OR(NOT(OR(D209="Must",D209="Should",D209="Could")),NOT(ISNUMBER(F209)),N(F209)&lt;0,N(F209)&gt;100000),"Check inputs",IF(OR(E209="Standard",E209="Configure",E209="Extend",E209="Gap"),"OK","Not scored"))))))</f>
        <v/>
      </c>
    </row>
    <row r="210" ht="26" customHeight="1" spans="1:9" x14ac:dyDescent="0.25">
      <c r="A210" s="12"/>
      <c r="B210" s="12"/>
      <c r="C210" s="13"/>
      <c r="D210" s="12"/>
      <c r="E210" s="12"/>
      <c r="F210" s="14"/>
      <c r="G210" s="13"/>
      <c r="H210" s="15" t="str">
        <f>IF($A210="","",IF(AND(ISNUMBER(F210),N(F210)&gt;=0,N(F210)&lt;=100000,AND(ISNUMBER(Dashboard!$B$3),N(Dashboard!$B$3)&gt;=0,N(Dashboard!$B$3)&lt;=1000000)),F210*Dashboard!$B$3,"Check inputs"))</f>
        <v/>
      </c>
      <c r="I210" s="16" t="str">
        <f>IF(COUNTA($A210:$G210)=0,"",IF($A210="","Check ID",IF(SUMPRODUCT(--($A$2:$A$500=$A210))&gt;1,"Duplicate ID",IF(OR($B210="",SUMPRODUCT(--(Summary!$A$2:$A$21=$B210))=0),"Check area",IF(OR(NOT(OR(D210="Must",D210="Should",D210="Could")),NOT(ISNUMBER(F210)),N(F210)&lt;0,N(F210)&gt;100000),"Check inputs",IF(OR(E210="Standard",E210="Configure",E210="Extend",E210="Gap"),"OK","Not scored"))))))</f>
        <v/>
      </c>
    </row>
    <row r="211" ht="26" customHeight="1" spans="1:9" x14ac:dyDescent="0.25">
      <c r="A211" s="12"/>
      <c r="B211" s="12"/>
      <c r="C211" s="13"/>
      <c r="D211" s="12"/>
      <c r="E211" s="12"/>
      <c r="F211" s="14"/>
      <c r="G211" s="13"/>
      <c r="H211" s="15" t="str">
        <f>IF($A211="","",IF(AND(ISNUMBER(F211),N(F211)&gt;=0,N(F211)&lt;=100000,AND(ISNUMBER(Dashboard!$B$3),N(Dashboard!$B$3)&gt;=0,N(Dashboard!$B$3)&lt;=1000000)),F211*Dashboard!$B$3,"Check inputs"))</f>
        <v/>
      </c>
      <c r="I211" s="16" t="str">
        <f>IF(COUNTA($A211:$G211)=0,"",IF($A211="","Check ID",IF(SUMPRODUCT(--($A$2:$A$500=$A211))&gt;1,"Duplicate ID",IF(OR($B211="",SUMPRODUCT(--(Summary!$A$2:$A$21=$B211))=0),"Check area",IF(OR(NOT(OR(D211="Must",D211="Should",D211="Could")),NOT(ISNUMBER(F211)),N(F211)&lt;0,N(F211)&gt;100000),"Check inputs",IF(OR(E211="Standard",E211="Configure",E211="Extend",E211="Gap"),"OK","Not scored"))))))</f>
        <v/>
      </c>
    </row>
    <row r="212" ht="26" customHeight="1" spans="1:9" x14ac:dyDescent="0.25">
      <c r="A212" s="12"/>
      <c r="B212" s="12"/>
      <c r="C212" s="13"/>
      <c r="D212" s="12"/>
      <c r="E212" s="12"/>
      <c r="F212" s="14"/>
      <c r="G212" s="13"/>
      <c r="H212" s="15" t="str">
        <f>IF($A212="","",IF(AND(ISNUMBER(F212),N(F212)&gt;=0,N(F212)&lt;=100000,AND(ISNUMBER(Dashboard!$B$3),N(Dashboard!$B$3)&gt;=0,N(Dashboard!$B$3)&lt;=1000000)),F212*Dashboard!$B$3,"Check inputs"))</f>
        <v/>
      </c>
      <c r="I212" s="16" t="str">
        <f>IF(COUNTA($A212:$G212)=0,"",IF($A212="","Check ID",IF(SUMPRODUCT(--($A$2:$A$500=$A212))&gt;1,"Duplicate ID",IF(OR($B212="",SUMPRODUCT(--(Summary!$A$2:$A$21=$B212))=0),"Check area",IF(OR(NOT(OR(D212="Must",D212="Should",D212="Could")),NOT(ISNUMBER(F212)),N(F212)&lt;0,N(F212)&gt;100000),"Check inputs",IF(OR(E212="Standard",E212="Configure",E212="Extend",E212="Gap"),"OK","Not scored"))))))</f>
        <v/>
      </c>
    </row>
    <row r="213" ht="26" customHeight="1" spans="1:9" x14ac:dyDescent="0.25">
      <c r="A213" s="12"/>
      <c r="B213" s="12"/>
      <c r="C213" s="13"/>
      <c r="D213" s="12"/>
      <c r="E213" s="12"/>
      <c r="F213" s="14"/>
      <c r="G213" s="13"/>
      <c r="H213" s="15" t="str">
        <f>IF($A213="","",IF(AND(ISNUMBER(F213),N(F213)&gt;=0,N(F213)&lt;=100000,AND(ISNUMBER(Dashboard!$B$3),N(Dashboard!$B$3)&gt;=0,N(Dashboard!$B$3)&lt;=1000000)),F213*Dashboard!$B$3,"Check inputs"))</f>
        <v/>
      </c>
      <c r="I213" s="16" t="str">
        <f>IF(COUNTA($A213:$G213)=0,"",IF($A213="","Check ID",IF(SUMPRODUCT(--($A$2:$A$500=$A213))&gt;1,"Duplicate ID",IF(OR($B213="",SUMPRODUCT(--(Summary!$A$2:$A$21=$B213))=0),"Check area",IF(OR(NOT(OR(D213="Must",D213="Should",D213="Could")),NOT(ISNUMBER(F213)),N(F213)&lt;0,N(F213)&gt;100000),"Check inputs",IF(OR(E213="Standard",E213="Configure",E213="Extend",E213="Gap"),"OK","Not scored"))))))</f>
        <v/>
      </c>
    </row>
    <row r="214" ht="26" customHeight="1" spans="1:9" x14ac:dyDescent="0.25">
      <c r="A214" s="12"/>
      <c r="B214" s="12"/>
      <c r="C214" s="13"/>
      <c r="D214" s="12"/>
      <c r="E214" s="12"/>
      <c r="F214" s="14"/>
      <c r="G214" s="13"/>
      <c r="H214" s="15" t="str">
        <f>IF($A214="","",IF(AND(ISNUMBER(F214),N(F214)&gt;=0,N(F214)&lt;=100000,AND(ISNUMBER(Dashboard!$B$3),N(Dashboard!$B$3)&gt;=0,N(Dashboard!$B$3)&lt;=1000000)),F214*Dashboard!$B$3,"Check inputs"))</f>
        <v/>
      </c>
      <c r="I214" s="16" t="str">
        <f>IF(COUNTA($A214:$G214)=0,"",IF($A214="","Check ID",IF(SUMPRODUCT(--($A$2:$A$500=$A214))&gt;1,"Duplicate ID",IF(OR($B214="",SUMPRODUCT(--(Summary!$A$2:$A$21=$B214))=0),"Check area",IF(OR(NOT(OR(D214="Must",D214="Should",D214="Could")),NOT(ISNUMBER(F214)),N(F214)&lt;0,N(F214)&gt;100000),"Check inputs",IF(OR(E214="Standard",E214="Configure",E214="Extend",E214="Gap"),"OK","Not scored"))))))</f>
        <v/>
      </c>
    </row>
    <row r="215" ht="26" customHeight="1" spans="1:9" x14ac:dyDescent="0.25">
      <c r="A215" s="12"/>
      <c r="B215" s="12"/>
      <c r="C215" s="13"/>
      <c r="D215" s="12"/>
      <c r="E215" s="12"/>
      <c r="F215" s="14"/>
      <c r="G215" s="13"/>
      <c r="H215" s="15" t="str">
        <f>IF($A215="","",IF(AND(ISNUMBER(F215),N(F215)&gt;=0,N(F215)&lt;=100000,AND(ISNUMBER(Dashboard!$B$3),N(Dashboard!$B$3)&gt;=0,N(Dashboard!$B$3)&lt;=1000000)),F215*Dashboard!$B$3,"Check inputs"))</f>
        <v/>
      </c>
      <c r="I215" s="16" t="str">
        <f>IF(COUNTA($A215:$G215)=0,"",IF($A215="","Check ID",IF(SUMPRODUCT(--($A$2:$A$500=$A215))&gt;1,"Duplicate ID",IF(OR($B215="",SUMPRODUCT(--(Summary!$A$2:$A$21=$B215))=0),"Check area",IF(OR(NOT(OR(D215="Must",D215="Should",D215="Could")),NOT(ISNUMBER(F215)),N(F215)&lt;0,N(F215)&gt;100000),"Check inputs",IF(OR(E215="Standard",E215="Configure",E215="Extend",E215="Gap"),"OK","Not scored"))))))</f>
        <v/>
      </c>
    </row>
    <row r="216" ht="26" customHeight="1" spans="1:9" x14ac:dyDescent="0.25">
      <c r="A216" s="12"/>
      <c r="B216" s="12"/>
      <c r="C216" s="13"/>
      <c r="D216" s="12"/>
      <c r="E216" s="12"/>
      <c r="F216" s="14"/>
      <c r="G216" s="13"/>
      <c r="H216" s="15" t="str">
        <f>IF($A216="","",IF(AND(ISNUMBER(F216),N(F216)&gt;=0,N(F216)&lt;=100000,AND(ISNUMBER(Dashboard!$B$3),N(Dashboard!$B$3)&gt;=0,N(Dashboard!$B$3)&lt;=1000000)),F216*Dashboard!$B$3,"Check inputs"))</f>
        <v/>
      </c>
      <c r="I216" s="16" t="str">
        <f>IF(COUNTA($A216:$G216)=0,"",IF($A216="","Check ID",IF(SUMPRODUCT(--($A$2:$A$500=$A216))&gt;1,"Duplicate ID",IF(OR($B216="",SUMPRODUCT(--(Summary!$A$2:$A$21=$B216))=0),"Check area",IF(OR(NOT(OR(D216="Must",D216="Should",D216="Could")),NOT(ISNUMBER(F216)),N(F216)&lt;0,N(F216)&gt;100000),"Check inputs",IF(OR(E216="Standard",E216="Configure",E216="Extend",E216="Gap"),"OK","Not scored"))))))</f>
        <v/>
      </c>
    </row>
    <row r="217" ht="26" customHeight="1" spans="1:9" x14ac:dyDescent="0.25">
      <c r="A217" s="12"/>
      <c r="B217" s="12"/>
      <c r="C217" s="13"/>
      <c r="D217" s="12"/>
      <c r="E217" s="12"/>
      <c r="F217" s="14"/>
      <c r="G217" s="13"/>
      <c r="H217" s="15" t="str">
        <f>IF($A217="","",IF(AND(ISNUMBER(F217),N(F217)&gt;=0,N(F217)&lt;=100000,AND(ISNUMBER(Dashboard!$B$3),N(Dashboard!$B$3)&gt;=0,N(Dashboard!$B$3)&lt;=1000000)),F217*Dashboard!$B$3,"Check inputs"))</f>
        <v/>
      </c>
      <c r="I217" s="16" t="str">
        <f>IF(COUNTA($A217:$G217)=0,"",IF($A217="","Check ID",IF(SUMPRODUCT(--($A$2:$A$500=$A217))&gt;1,"Duplicate ID",IF(OR($B217="",SUMPRODUCT(--(Summary!$A$2:$A$21=$B217))=0),"Check area",IF(OR(NOT(OR(D217="Must",D217="Should",D217="Could")),NOT(ISNUMBER(F217)),N(F217)&lt;0,N(F217)&gt;100000),"Check inputs",IF(OR(E217="Standard",E217="Configure",E217="Extend",E217="Gap"),"OK","Not scored"))))))</f>
        <v/>
      </c>
    </row>
    <row r="218" ht="26" customHeight="1" spans="1:9" x14ac:dyDescent="0.25">
      <c r="A218" s="12"/>
      <c r="B218" s="12"/>
      <c r="C218" s="13"/>
      <c r="D218" s="12"/>
      <c r="E218" s="12"/>
      <c r="F218" s="14"/>
      <c r="G218" s="13"/>
      <c r="H218" s="15" t="str">
        <f>IF($A218="","",IF(AND(ISNUMBER(F218),N(F218)&gt;=0,N(F218)&lt;=100000,AND(ISNUMBER(Dashboard!$B$3),N(Dashboard!$B$3)&gt;=0,N(Dashboard!$B$3)&lt;=1000000)),F218*Dashboard!$B$3,"Check inputs"))</f>
        <v/>
      </c>
      <c r="I218" s="16" t="str">
        <f>IF(COUNTA($A218:$G218)=0,"",IF($A218="","Check ID",IF(SUMPRODUCT(--($A$2:$A$500=$A218))&gt;1,"Duplicate ID",IF(OR($B218="",SUMPRODUCT(--(Summary!$A$2:$A$21=$B218))=0),"Check area",IF(OR(NOT(OR(D218="Must",D218="Should",D218="Could")),NOT(ISNUMBER(F218)),N(F218)&lt;0,N(F218)&gt;100000),"Check inputs",IF(OR(E218="Standard",E218="Configure",E218="Extend",E218="Gap"),"OK","Not scored"))))))</f>
        <v/>
      </c>
    </row>
    <row r="219" ht="26" customHeight="1" spans="1:9" x14ac:dyDescent="0.25">
      <c r="A219" s="12"/>
      <c r="B219" s="12"/>
      <c r="C219" s="13"/>
      <c r="D219" s="12"/>
      <c r="E219" s="12"/>
      <c r="F219" s="14"/>
      <c r="G219" s="13"/>
      <c r="H219" s="15" t="str">
        <f>IF($A219="","",IF(AND(ISNUMBER(F219),N(F219)&gt;=0,N(F219)&lt;=100000,AND(ISNUMBER(Dashboard!$B$3),N(Dashboard!$B$3)&gt;=0,N(Dashboard!$B$3)&lt;=1000000)),F219*Dashboard!$B$3,"Check inputs"))</f>
        <v/>
      </c>
      <c r="I219" s="16" t="str">
        <f>IF(COUNTA($A219:$G219)=0,"",IF($A219="","Check ID",IF(SUMPRODUCT(--($A$2:$A$500=$A219))&gt;1,"Duplicate ID",IF(OR($B219="",SUMPRODUCT(--(Summary!$A$2:$A$21=$B219))=0),"Check area",IF(OR(NOT(OR(D219="Must",D219="Should",D219="Could")),NOT(ISNUMBER(F219)),N(F219)&lt;0,N(F219)&gt;100000),"Check inputs",IF(OR(E219="Standard",E219="Configure",E219="Extend",E219="Gap"),"OK","Not scored"))))))</f>
        <v/>
      </c>
    </row>
    <row r="220" ht="26" customHeight="1" spans="1:9" x14ac:dyDescent="0.25">
      <c r="A220" s="12"/>
      <c r="B220" s="12"/>
      <c r="C220" s="13"/>
      <c r="D220" s="12"/>
      <c r="E220" s="12"/>
      <c r="F220" s="14"/>
      <c r="G220" s="13"/>
      <c r="H220" s="15" t="str">
        <f>IF($A220="","",IF(AND(ISNUMBER(F220),N(F220)&gt;=0,N(F220)&lt;=100000,AND(ISNUMBER(Dashboard!$B$3),N(Dashboard!$B$3)&gt;=0,N(Dashboard!$B$3)&lt;=1000000)),F220*Dashboard!$B$3,"Check inputs"))</f>
        <v/>
      </c>
      <c r="I220" s="16" t="str">
        <f>IF(COUNTA($A220:$G220)=0,"",IF($A220="","Check ID",IF(SUMPRODUCT(--($A$2:$A$500=$A220))&gt;1,"Duplicate ID",IF(OR($B220="",SUMPRODUCT(--(Summary!$A$2:$A$21=$B220))=0),"Check area",IF(OR(NOT(OR(D220="Must",D220="Should",D220="Could")),NOT(ISNUMBER(F220)),N(F220)&lt;0,N(F220)&gt;100000),"Check inputs",IF(OR(E220="Standard",E220="Configure",E220="Extend",E220="Gap"),"OK","Not scored"))))))</f>
        <v/>
      </c>
    </row>
    <row r="221" ht="26" customHeight="1" spans="1:9" x14ac:dyDescent="0.25">
      <c r="A221" s="12"/>
      <c r="B221" s="12"/>
      <c r="C221" s="13"/>
      <c r="D221" s="12"/>
      <c r="E221" s="12"/>
      <c r="F221" s="14"/>
      <c r="G221" s="13"/>
      <c r="H221" s="15" t="str">
        <f>IF($A221="","",IF(AND(ISNUMBER(F221),N(F221)&gt;=0,N(F221)&lt;=100000,AND(ISNUMBER(Dashboard!$B$3),N(Dashboard!$B$3)&gt;=0,N(Dashboard!$B$3)&lt;=1000000)),F221*Dashboard!$B$3,"Check inputs"))</f>
        <v/>
      </c>
      <c r="I221" s="16" t="str">
        <f>IF(COUNTA($A221:$G221)=0,"",IF($A221="","Check ID",IF(SUMPRODUCT(--($A$2:$A$500=$A221))&gt;1,"Duplicate ID",IF(OR($B221="",SUMPRODUCT(--(Summary!$A$2:$A$21=$B221))=0),"Check area",IF(OR(NOT(OR(D221="Must",D221="Should",D221="Could")),NOT(ISNUMBER(F221)),N(F221)&lt;0,N(F221)&gt;100000),"Check inputs",IF(OR(E221="Standard",E221="Configure",E221="Extend",E221="Gap"),"OK","Not scored"))))))</f>
        <v/>
      </c>
    </row>
    <row r="222" ht="26" customHeight="1" spans="1:9" x14ac:dyDescent="0.25">
      <c r="A222" s="12"/>
      <c r="B222" s="12"/>
      <c r="C222" s="13"/>
      <c r="D222" s="12"/>
      <c r="E222" s="12"/>
      <c r="F222" s="14"/>
      <c r="G222" s="13"/>
      <c r="H222" s="15" t="str">
        <f>IF($A222="","",IF(AND(ISNUMBER(F222),N(F222)&gt;=0,N(F222)&lt;=100000,AND(ISNUMBER(Dashboard!$B$3),N(Dashboard!$B$3)&gt;=0,N(Dashboard!$B$3)&lt;=1000000)),F222*Dashboard!$B$3,"Check inputs"))</f>
        <v/>
      </c>
      <c r="I222" s="16" t="str">
        <f>IF(COUNTA($A222:$G222)=0,"",IF($A222="","Check ID",IF(SUMPRODUCT(--($A$2:$A$500=$A222))&gt;1,"Duplicate ID",IF(OR($B222="",SUMPRODUCT(--(Summary!$A$2:$A$21=$B222))=0),"Check area",IF(OR(NOT(OR(D222="Must",D222="Should",D222="Could")),NOT(ISNUMBER(F222)),N(F222)&lt;0,N(F222)&gt;100000),"Check inputs",IF(OR(E222="Standard",E222="Configure",E222="Extend",E222="Gap"),"OK","Not scored"))))))</f>
        <v/>
      </c>
    </row>
    <row r="223" ht="26" customHeight="1" spans="1:9" x14ac:dyDescent="0.25">
      <c r="A223" s="12"/>
      <c r="B223" s="12"/>
      <c r="C223" s="13"/>
      <c r="D223" s="12"/>
      <c r="E223" s="12"/>
      <c r="F223" s="14"/>
      <c r="G223" s="13"/>
      <c r="H223" s="15" t="str">
        <f>IF($A223="","",IF(AND(ISNUMBER(F223),N(F223)&gt;=0,N(F223)&lt;=100000,AND(ISNUMBER(Dashboard!$B$3),N(Dashboard!$B$3)&gt;=0,N(Dashboard!$B$3)&lt;=1000000)),F223*Dashboard!$B$3,"Check inputs"))</f>
        <v/>
      </c>
      <c r="I223" s="16" t="str">
        <f>IF(COUNTA($A223:$G223)=0,"",IF($A223="","Check ID",IF(SUMPRODUCT(--($A$2:$A$500=$A223))&gt;1,"Duplicate ID",IF(OR($B223="",SUMPRODUCT(--(Summary!$A$2:$A$21=$B223))=0),"Check area",IF(OR(NOT(OR(D223="Must",D223="Should",D223="Could")),NOT(ISNUMBER(F223)),N(F223)&lt;0,N(F223)&gt;100000),"Check inputs",IF(OR(E223="Standard",E223="Configure",E223="Extend",E223="Gap"),"OK","Not scored"))))))</f>
        <v/>
      </c>
    </row>
    <row r="224" ht="26" customHeight="1" spans="1:9" x14ac:dyDescent="0.25">
      <c r="A224" s="12"/>
      <c r="B224" s="12"/>
      <c r="C224" s="13"/>
      <c r="D224" s="12"/>
      <c r="E224" s="12"/>
      <c r="F224" s="14"/>
      <c r="G224" s="13"/>
      <c r="H224" s="15" t="str">
        <f>IF($A224="","",IF(AND(ISNUMBER(F224),N(F224)&gt;=0,N(F224)&lt;=100000,AND(ISNUMBER(Dashboard!$B$3),N(Dashboard!$B$3)&gt;=0,N(Dashboard!$B$3)&lt;=1000000)),F224*Dashboard!$B$3,"Check inputs"))</f>
        <v/>
      </c>
      <c r="I224" s="16" t="str">
        <f>IF(COUNTA($A224:$G224)=0,"",IF($A224="","Check ID",IF(SUMPRODUCT(--($A$2:$A$500=$A224))&gt;1,"Duplicate ID",IF(OR($B224="",SUMPRODUCT(--(Summary!$A$2:$A$21=$B224))=0),"Check area",IF(OR(NOT(OR(D224="Must",D224="Should",D224="Could")),NOT(ISNUMBER(F224)),N(F224)&lt;0,N(F224)&gt;100000),"Check inputs",IF(OR(E224="Standard",E224="Configure",E224="Extend",E224="Gap"),"OK","Not scored"))))))</f>
        <v/>
      </c>
    </row>
    <row r="225" ht="26" customHeight="1" spans="1:9" x14ac:dyDescent="0.25">
      <c r="A225" s="12"/>
      <c r="B225" s="12"/>
      <c r="C225" s="13"/>
      <c r="D225" s="12"/>
      <c r="E225" s="12"/>
      <c r="F225" s="14"/>
      <c r="G225" s="13"/>
      <c r="H225" s="15" t="str">
        <f>IF($A225="","",IF(AND(ISNUMBER(F225),N(F225)&gt;=0,N(F225)&lt;=100000,AND(ISNUMBER(Dashboard!$B$3),N(Dashboard!$B$3)&gt;=0,N(Dashboard!$B$3)&lt;=1000000)),F225*Dashboard!$B$3,"Check inputs"))</f>
        <v/>
      </c>
      <c r="I225" s="16" t="str">
        <f>IF(COUNTA($A225:$G225)=0,"",IF($A225="","Check ID",IF(SUMPRODUCT(--($A$2:$A$500=$A225))&gt;1,"Duplicate ID",IF(OR($B225="",SUMPRODUCT(--(Summary!$A$2:$A$21=$B225))=0),"Check area",IF(OR(NOT(OR(D225="Must",D225="Should",D225="Could")),NOT(ISNUMBER(F225)),N(F225)&lt;0,N(F225)&gt;100000),"Check inputs",IF(OR(E225="Standard",E225="Configure",E225="Extend",E225="Gap"),"OK","Not scored"))))))</f>
        <v/>
      </c>
    </row>
    <row r="226" ht="26" customHeight="1" spans="1:9" x14ac:dyDescent="0.25">
      <c r="A226" s="12"/>
      <c r="B226" s="12"/>
      <c r="C226" s="13"/>
      <c r="D226" s="12"/>
      <c r="E226" s="12"/>
      <c r="F226" s="14"/>
      <c r="G226" s="13"/>
      <c r="H226" s="15" t="str">
        <f>IF($A226="","",IF(AND(ISNUMBER(F226),N(F226)&gt;=0,N(F226)&lt;=100000,AND(ISNUMBER(Dashboard!$B$3),N(Dashboard!$B$3)&gt;=0,N(Dashboard!$B$3)&lt;=1000000)),F226*Dashboard!$B$3,"Check inputs"))</f>
        <v/>
      </c>
      <c r="I226" s="16" t="str">
        <f>IF(COUNTA($A226:$G226)=0,"",IF($A226="","Check ID",IF(SUMPRODUCT(--($A$2:$A$500=$A226))&gt;1,"Duplicate ID",IF(OR($B226="",SUMPRODUCT(--(Summary!$A$2:$A$21=$B226))=0),"Check area",IF(OR(NOT(OR(D226="Must",D226="Should",D226="Could")),NOT(ISNUMBER(F226)),N(F226)&lt;0,N(F226)&gt;100000),"Check inputs",IF(OR(E226="Standard",E226="Configure",E226="Extend",E226="Gap"),"OK","Not scored"))))))</f>
        <v/>
      </c>
    </row>
    <row r="227" ht="26" customHeight="1" spans="1:9" x14ac:dyDescent="0.25">
      <c r="A227" s="12"/>
      <c r="B227" s="12"/>
      <c r="C227" s="13"/>
      <c r="D227" s="12"/>
      <c r="E227" s="12"/>
      <c r="F227" s="14"/>
      <c r="G227" s="13"/>
      <c r="H227" s="15" t="str">
        <f>IF($A227="","",IF(AND(ISNUMBER(F227),N(F227)&gt;=0,N(F227)&lt;=100000,AND(ISNUMBER(Dashboard!$B$3),N(Dashboard!$B$3)&gt;=0,N(Dashboard!$B$3)&lt;=1000000)),F227*Dashboard!$B$3,"Check inputs"))</f>
        <v/>
      </c>
      <c r="I227" s="16" t="str">
        <f>IF(COUNTA($A227:$G227)=0,"",IF($A227="","Check ID",IF(SUMPRODUCT(--($A$2:$A$500=$A227))&gt;1,"Duplicate ID",IF(OR($B227="",SUMPRODUCT(--(Summary!$A$2:$A$21=$B227))=0),"Check area",IF(OR(NOT(OR(D227="Must",D227="Should",D227="Could")),NOT(ISNUMBER(F227)),N(F227)&lt;0,N(F227)&gt;100000),"Check inputs",IF(OR(E227="Standard",E227="Configure",E227="Extend",E227="Gap"),"OK","Not scored"))))))</f>
        <v/>
      </c>
    </row>
    <row r="228" ht="26" customHeight="1" spans="1:9" x14ac:dyDescent="0.25">
      <c r="A228" s="12"/>
      <c r="B228" s="12"/>
      <c r="C228" s="13"/>
      <c r="D228" s="12"/>
      <c r="E228" s="12"/>
      <c r="F228" s="14"/>
      <c r="G228" s="13"/>
      <c r="H228" s="15" t="str">
        <f>IF($A228="","",IF(AND(ISNUMBER(F228),N(F228)&gt;=0,N(F228)&lt;=100000,AND(ISNUMBER(Dashboard!$B$3),N(Dashboard!$B$3)&gt;=0,N(Dashboard!$B$3)&lt;=1000000)),F228*Dashboard!$B$3,"Check inputs"))</f>
        <v/>
      </c>
      <c r="I228" s="16" t="str">
        <f>IF(COUNTA($A228:$G228)=0,"",IF($A228="","Check ID",IF(SUMPRODUCT(--($A$2:$A$500=$A228))&gt;1,"Duplicate ID",IF(OR($B228="",SUMPRODUCT(--(Summary!$A$2:$A$21=$B228))=0),"Check area",IF(OR(NOT(OR(D228="Must",D228="Should",D228="Could")),NOT(ISNUMBER(F228)),N(F228)&lt;0,N(F228)&gt;100000),"Check inputs",IF(OR(E228="Standard",E228="Configure",E228="Extend",E228="Gap"),"OK","Not scored"))))))</f>
        <v/>
      </c>
    </row>
    <row r="229" ht="26" customHeight="1" spans="1:9" x14ac:dyDescent="0.25">
      <c r="A229" s="12"/>
      <c r="B229" s="12"/>
      <c r="C229" s="13"/>
      <c r="D229" s="12"/>
      <c r="E229" s="12"/>
      <c r="F229" s="14"/>
      <c r="G229" s="13"/>
      <c r="H229" s="15" t="str">
        <f>IF($A229="","",IF(AND(ISNUMBER(F229),N(F229)&gt;=0,N(F229)&lt;=100000,AND(ISNUMBER(Dashboard!$B$3),N(Dashboard!$B$3)&gt;=0,N(Dashboard!$B$3)&lt;=1000000)),F229*Dashboard!$B$3,"Check inputs"))</f>
        <v/>
      </c>
      <c r="I229" s="16" t="str">
        <f>IF(COUNTA($A229:$G229)=0,"",IF($A229="","Check ID",IF(SUMPRODUCT(--($A$2:$A$500=$A229))&gt;1,"Duplicate ID",IF(OR($B229="",SUMPRODUCT(--(Summary!$A$2:$A$21=$B229))=0),"Check area",IF(OR(NOT(OR(D229="Must",D229="Should",D229="Could")),NOT(ISNUMBER(F229)),N(F229)&lt;0,N(F229)&gt;100000),"Check inputs",IF(OR(E229="Standard",E229="Configure",E229="Extend",E229="Gap"),"OK","Not scored"))))))</f>
        <v/>
      </c>
    </row>
    <row r="230" ht="26" customHeight="1" spans="1:9" x14ac:dyDescent="0.25">
      <c r="A230" s="12"/>
      <c r="B230" s="12"/>
      <c r="C230" s="13"/>
      <c r="D230" s="12"/>
      <c r="E230" s="12"/>
      <c r="F230" s="14"/>
      <c r="G230" s="13"/>
      <c r="H230" s="15" t="str">
        <f>IF($A230="","",IF(AND(ISNUMBER(F230),N(F230)&gt;=0,N(F230)&lt;=100000,AND(ISNUMBER(Dashboard!$B$3),N(Dashboard!$B$3)&gt;=0,N(Dashboard!$B$3)&lt;=1000000)),F230*Dashboard!$B$3,"Check inputs"))</f>
        <v/>
      </c>
      <c r="I230" s="16" t="str">
        <f>IF(COUNTA($A230:$G230)=0,"",IF($A230="","Check ID",IF(SUMPRODUCT(--($A$2:$A$500=$A230))&gt;1,"Duplicate ID",IF(OR($B230="",SUMPRODUCT(--(Summary!$A$2:$A$21=$B230))=0),"Check area",IF(OR(NOT(OR(D230="Must",D230="Should",D230="Could")),NOT(ISNUMBER(F230)),N(F230)&lt;0,N(F230)&gt;100000),"Check inputs",IF(OR(E230="Standard",E230="Configure",E230="Extend",E230="Gap"),"OK","Not scored"))))))</f>
        <v/>
      </c>
    </row>
    <row r="231" ht="26" customHeight="1" spans="1:9" x14ac:dyDescent="0.25">
      <c r="A231" s="12"/>
      <c r="B231" s="12"/>
      <c r="C231" s="13"/>
      <c r="D231" s="12"/>
      <c r="E231" s="12"/>
      <c r="F231" s="14"/>
      <c r="G231" s="13"/>
      <c r="H231" s="15" t="str">
        <f>IF($A231="","",IF(AND(ISNUMBER(F231),N(F231)&gt;=0,N(F231)&lt;=100000,AND(ISNUMBER(Dashboard!$B$3),N(Dashboard!$B$3)&gt;=0,N(Dashboard!$B$3)&lt;=1000000)),F231*Dashboard!$B$3,"Check inputs"))</f>
        <v/>
      </c>
      <c r="I231" s="16" t="str">
        <f>IF(COUNTA($A231:$G231)=0,"",IF($A231="","Check ID",IF(SUMPRODUCT(--($A$2:$A$500=$A231))&gt;1,"Duplicate ID",IF(OR($B231="",SUMPRODUCT(--(Summary!$A$2:$A$21=$B231))=0),"Check area",IF(OR(NOT(OR(D231="Must",D231="Should",D231="Could")),NOT(ISNUMBER(F231)),N(F231)&lt;0,N(F231)&gt;100000),"Check inputs",IF(OR(E231="Standard",E231="Configure",E231="Extend",E231="Gap"),"OK","Not scored"))))))</f>
        <v/>
      </c>
    </row>
    <row r="232" ht="26" customHeight="1" spans="1:9" x14ac:dyDescent="0.25">
      <c r="A232" s="12"/>
      <c r="B232" s="12"/>
      <c r="C232" s="13"/>
      <c r="D232" s="12"/>
      <c r="E232" s="12"/>
      <c r="F232" s="14"/>
      <c r="G232" s="13"/>
      <c r="H232" s="15" t="str">
        <f>IF($A232="","",IF(AND(ISNUMBER(F232),N(F232)&gt;=0,N(F232)&lt;=100000,AND(ISNUMBER(Dashboard!$B$3),N(Dashboard!$B$3)&gt;=0,N(Dashboard!$B$3)&lt;=1000000)),F232*Dashboard!$B$3,"Check inputs"))</f>
        <v/>
      </c>
      <c r="I232" s="16" t="str">
        <f>IF(COUNTA($A232:$G232)=0,"",IF($A232="","Check ID",IF(SUMPRODUCT(--($A$2:$A$500=$A232))&gt;1,"Duplicate ID",IF(OR($B232="",SUMPRODUCT(--(Summary!$A$2:$A$21=$B232))=0),"Check area",IF(OR(NOT(OR(D232="Must",D232="Should",D232="Could")),NOT(ISNUMBER(F232)),N(F232)&lt;0,N(F232)&gt;100000),"Check inputs",IF(OR(E232="Standard",E232="Configure",E232="Extend",E232="Gap"),"OK","Not scored"))))))</f>
        <v/>
      </c>
    </row>
    <row r="233" ht="26" customHeight="1" spans="1:9" x14ac:dyDescent="0.25">
      <c r="A233" s="12"/>
      <c r="B233" s="12"/>
      <c r="C233" s="13"/>
      <c r="D233" s="12"/>
      <c r="E233" s="12"/>
      <c r="F233" s="14"/>
      <c r="G233" s="13"/>
      <c r="H233" s="15" t="str">
        <f>IF($A233="","",IF(AND(ISNUMBER(F233),N(F233)&gt;=0,N(F233)&lt;=100000,AND(ISNUMBER(Dashboard!$B$3),N(Dashboard!$B$3)&gt;=0,N(Dashboard!$B$3)&lt;=1000000)),F233*Dashboard!$B$3,"Check inputs"))</f>
        <v/>
      </c>
      <c r="I233" s="16" t="str">
        <f>IF(COUNTA($A233:$G233)=0,"",IF($A233="","Check ID",IF(SUMPRODUCT(--($A$2:$A$500=$A233))&gt;1,"Duplicate ID",IF(OR($B233="",SUMPRODUCT(--(Summary!$A$2:$A$21=$B233))=0),"Check area",IF(OR(NOT(OR(D233="Must",D233="Should",D233="Could")),NOT(ISNUMBER(F233)),N(F233)&lt;0,N(F233)&gt;100000),"Check inputs",IF(OR(E233="Standard",E233="Configure",E233="Extend",E233="Gap"),"OK","Not scored"))))))</f>
        <v/>
      </c>
    </row>
    <row r="234" ht="26" customHeight="1" spans="1:9" x14ac:dyDescent="0.25">
      <c r="A234" s="12"/>
      <c r="B234" s="12"/>
      <c r="C234" s="13"/>
      <c r="D234" s="12"/>
      <c r="E234" s="12"/>
      <c r="F234" s="14"/>
      <c r="G234" s="13"/>
      <c r="H234" s="15" t="str">
        <f>IF($A234="","",IF(AND(ISNUMBER(F234),N(F234)&gt;=0,N(F234)&lt;=100000,AND(ISNUMBER(Dashboard!$B$3),N(Dashboard!$B$3)&gt;=0,N(Dashboard!$B$3)&lt;=1000000)),F234*Dashboard!$B$3,"Check inputs"))</f>
        <v/>
      </c>
      <c r="I234" s="16" t="str">
        <f>IF(COUNTA($A234:$G234)=0,"",IF($A234="","Check ID",IF(SUMPRODUCT(--($A$2:$A$500=$A234))&gt;1,"Duplicate ID",IF(OR($B234="",SUMPRODUCT(--(Summary!$A$2:$A$21=$B234))=0),"Check area",IF(OR(NOT(OR(D234="Must",D234="Should",D234="Could")),NOT(ISNUMBER(F234)),N(F234)&lt;0,N(F234)&gt;100000),"Check inputs",IF(OR(E234="Standard",E234="Configure",E234="Extend",E234="Gap"),"OK","Not scored"))))))</f>
        <v/>
      </c>
    </row>
    <row r="235" ht="26" customHeight="1" spans="1:9" x14ac:dyDescent="0.25">
      <c r="A235" s="12"/>
      <c r="B235" s="12"/>
      <c r="C235" s="13"/>
      <c r="D235" s="12"/>
      <c r="E235" s="12"/>
      <c r="F235" s="14"/>
      <c r="G235" s="13"/>
      <c r="H235" s="15" t="str">
        <f>IF($A235="","",IF(AND(ISNUMBER(F235),N(F235)&gt;=0,N(F235)&lt;=100000,AND(ISNUMBER(Dashboard!$B$3),N(Dashboard!$B$3)&gt;=0,N(Dashboard!$B$3)&lt;=1000000)),F235*Dashboard!$B$3,"Check inputs"))</f>
        <v/>
      </c>
      <c r="I235" s="16" t="str">
        <f>IF(COUNTA($A235:$G235)=0,"",IF($A235="","Check ID",IF(SUMPRODUCT(--($A$2:$A$500=$A235))&gt;1,"Duplicate ID",IF(OR($B235="",SUMPRODUCT(--(Summary!$A$2:$A$21=$B235))=0),"Check area",IF(OR(NOT(OR(D235="Must",D235="Should",D235="Could")),NOT(ISNUMBER(F235)),N(F235)&lt;0,N(F235)&gt;100000),"Check inputs",IF(OR(E235="Standard",E235="Configure",E235="Extend",E235="Gap"),"OK","Not scored"))))))</f>
        <v/>
      </c>
    </row>
    <row r="236" ht="26" customHeight="1" spans="1:9" x14ac:dyDescent="0.25">
      <c r="A236" s="12"/>
      <c r="B236" s="12"/>
      <c r="C236" s="13"/>
      <c r="D236" s="12"/>
      <c r="E236" s="12"/>
      <c r="F236" s="14"/>
      <c r="G236" s="13"/>
      <c r="H236" s="15" t="str">
        <f>IF($A236="","",IF(AND(ISNUMBER(F236),N(F236)&gt;=0,N(F236)&lt;=100000,AND(ISNUMBER(Dashboard!$B$3),N(Dashboard!$B$3)&gt;=0,N(Dashboard!$B$3)&lt;=1000000)),F236*Dashboard!$B$3,"Check inputs"))</f>
        <v/>
      </c>
      <c r="I236" s="16" t="str">
        <f>IF(COUNTA($A236:$G236)=0,"",IF($A236="","Check ID",IF(SUMPRODUCT(--($A$2:$A$500=$A236))&gt;1,"Duplicate ID",IF(OR($B236="",SUMPRODUCT(--(Summary!$A$2:$A$21=$B236))=0),"Check area",IF(OR(NOT(OR(D236="Must",D236="Should",D236="Could")),NOT(ISNUMBER(F236)),N(F236)&lt;0,N(F236)&gt;100000),"Check inputs",IF(OR(E236="Standard",E236="Configure",E236="Extend",E236="Gap"),"OK","Not scored"))))))</f>
        <v/>
      </c>
    </row>
    <row r="237" ht="26" customHeight="1" spans="1:9" x14ac:dyDescent="0.25">
      <c r="A237" s="12"/>
      <c r="B237" s="12"/>
      <c r="C237" s="13"/>
      <c r="D237" s="12"/>
      <c r="E237" s="12"/>
      <c r="F237" s="14"/>
      <c r="G237" s="13"/>
      <c r="H237" s="15" t="str">
        <f>IF($A237="","",IF(AND(ISNUMBER(F237),N(F237)&gt;=0,N(F237)&lt;=100000,AND(ISNUMBER(Dashboard!$B$3),N(Dashboard!$B$3)&gt;=0,N(Dashboard!$B$3)&lt;=1000000)),F237*Dashboard!$B$3,"Check inputs"))</f>
        <v/>
      </c>
      <c r="I237" s="16" t="str">
        <f>IF(COUNTA($A237:$G237)=0,"",IF($A237="","Check ID",IF(SUMPRODUCT(--($A$2:$A$500=$A237))&gt;1,"Duplicate ID",IF(OR($B237="",SUMPRODUCT(--(Summary!$A$2:$A$21=$B237))=0),"Check area",IF(OR(NOT(OR(D237="Must",D237="Should",D237="Could")),NOT(ISNUMBER(F237)),N(F237)&lt;0,N(F237)&gt;100000),"Check inputs",IF(OR(E237="Standard",E237="Configure",E237="Extend",E237="Gap"),"OK","Not scored"))))))</f>
        <v/>
      </c>
    </row>
    <row r="238" ht="26" customHeight="1" spans="1:9" x14ac:dyDescent="0.25">
      <c r="A238" s="12"/>
      <c r="B238" s="12"/>
      <c r="C238" s="13"/>
      <c r="D238" s="12"/>
      <c r="E238" s="12"/>
      <c r="F238" s="14"/>
      <c r="G238" s="13"/>
      <c r="H238" s="15" t="str">
        <f>IF($A238="","",IF(AND(ISNUMBER(F238),N(F238)&gt;=0,N(F238)&lt;=100000,AND(ISNUMBER(Dashboard!$B$3),N(Dashboard!$B$3)&gt;=0,N(Dashboard!$B$3)&lt;=1000000)),F238*Dashboard!$B$3,"Check inputs"))</f>
        <v/>
      </c>
      <c r="I238" s="16" t="str">
        <f>IF(COUNTA($A238:$G238)=0,"",IF($A238="","Check ID",IF(SUMPRODUCT(--($A$2:$A$500=$A238))&gt;1,"Duplicate ID",IF(OR($B238="",SUMPRODUCT(--(Summary!$A$2:$A$21=$B238))=0),"Check area",IF(OR(NOT(OR(D238="Must",D238="Should",D238="Could")),NOT(ISNUMBER(F238)),N(F238)&lt;0,N(F238)&gt;100000),"Check inputs",IF(OR(E238="Standard",E238="Configure",E238="Extend",E238="Gap"),"OK","Not scored"))))))</f>
        <v/>
      </c>
    </row>
    <row r="239" ht="26" customHeight="1" spans="1:9" x14ac:dyDescent="0.25">
      <c r="A239" s="12"/>
      <c r="B239" s="12"/>
      <c r="C239" s="13"/>
      <c r="D239" s="12"/>
      <c r="E239" s="12"/>
      <c r="F239" s="14"/>
      <c r="G239" s="13"/>
      <c r="H239" s="15" t="str">
        <f>IF($A239="","",IF(AND(ISNUMBER(F239),N(F239)&gt;=0,N(F239)&lt;=100000,AND(ISNUMBER(Dashboard!$B$3),N(Dashboard!$B$3)&gt;=0,N(Dashboard!$B$3)&lt;=1000000)),F239*Dashboard!$B$3,"Check inputs"))</f>
        <v/>
      </c>
      <c r="I239" s="16" t="str">
        <f>IF(COUNTA($A239:$G239)=0,"",IF($A239="","Check ID",IF(SUMPRODUCT(--($A$2:$A$500=$A239))&gt;1,"Duplicate ID",IF(OR($B239="",SUMPRODUCT(--(Summary!$A$2:$A$21=$B239))=0),"Check area",IF(OR(NOT(OR(D239="Must",D239="Should",D239="Could")),NOT(ISNUMBER(F239)),N(F239)&lt;0,N(F239)&gt;100000),"Check inputs",IF(OR(E239="Standard",E239="Configure",E239="Extend",E239="Gap"),"OK","Not scored"))))))</f>
        <v/>
      </c>
    </row>
    <row r="240" ht="26" customHeight="1" spans="1:9" x14ac:dyDescent="0.25">
      <c r="A240" s="12"/>
      <c r="B240" s="12"/>
      <c r="C240" s="13"/>
      <c r="D240" s="12"/>
      <c r="E240" s="12"/>
      <c r="F240" s="14"/>
      <c r="G240" s="13"/>
      <c r="H240" s="15" t="str">
        <f>IF($A240="","",IF(AND(ISNUMBER(F240),N(F240)&gt;=0,N(F240)&lt;=100000,AND(ISNUMBER(Dashboard!$B$3),N(Dashboard!$B$3)&gt;=0,N(Dashboard!$B$3)&lt;=1000000)),F240*Dashboard!$B$3,"Check inputs"))</f>
        <v/>
      </c>
      <c r="I240" s="16" t="str">
        <f>IF(COUNTA($A240:$G240)=0,"",IF($A240="","Check ID",IF(SUMPRODUCT(--($A$2:$A$500=$A240))&gt;1,"Duplicate ID",IF(OR($B240="",SUMPRODUCT(--(Summary!$A$2:$A$21=$B240))=0),"Check area",IF(OR(NOT(OR(D240="Must",D240="Should",D240="Could")),NOT(ISNUMBER(F240)),N(F240)&lt;0,N(F240)&gt;100000),"Check inputs",IF(OR(E240="Standard",E240="Configure",E240="Extend",E240="Gap"),"OK","Not scored"))))))</f>
        <v/>
      </c>
    </row>
    <row r="241" ht="26" customHeight="1" spans="1:9" x14ac:dyDescent="0.25">
      <c r="A241" s="12"/>
      <c r="B241" s="12"/>
      <c r="C241" s="13"/>
      <c r="D241" s="12"/>
      <c r="E241" s="12"/>
      <c r="F241" s="14"/>
      <c r="G241" s="13"/>
      <c r="H241" s="15" t="str">
        <f>IF($A241="","",IF(AND(ISNUMBER(F241),N(F241)&gt;=0,N(F241)&lt;=100000,AND(ISNUMBER(Dashboard!$B$3),N(Dashboard!$B$3)&gt;=0,N(Dashboard!$B$3)&lt;=1000000)),F241*Dashboard!$B$3,"Check inputs"))</f>
        <v/>
      </c>
      <c r="I241" s="16" t="str">
        <f>IF(COUNTA($A241:$G241)=0,"",IF($A241="","Check ID",IF(SUMPRODUCT(--($A$2:$A$500=$A241))&gt;1,"Duplicate ID",IF(OR($B241="",SUMPRODUCT(--(Summary!$A$2:$A$21=$B241))=0),"Check area",IF(OR(NOT(OR(D241="Must",D241="Should",D241="Could")),NOT(ISNUMBER(F241)),N(F241)&lt;0,N(F241)&gt;100000),"Check inputs",IF(OR(E241="Standard",E241="Configure",E241="Extend",E241="Gap"),"OK","Not scored"))))))</f>
        <v/>
      </c>
    </row>
    <row r="242" ht="26" customHeight="1" spans="1:9" x14ac:dyDescent="0.25">
      <c r="A242" s="12"/>
      <c r="B242" s="12"/>
      <c r="C242" s="13"/>
      <c r="D242" s="12"/>
      <c r="E242" s="12"/>
      <c r="F242" s="14"/>
      <c r="G242" s="13"/>
      <c r="H242" s="15" t="str">
        <f>IF($A242="","",IF(AND(ISNUMBER(F242),N(F242)&gt;=0,N(F242)&lt;=100000,AND(ISNUMBER(Dashboard!$B$3),N(Dashboard!$B$3)&gt;=0,N(Dashboard!$B$3)&lt;=1000000)),F242*Dashboard!$B$3,"Check inputs"))</f>
        <v/>
      </c>
      <c r="I242" s="16" t="str">
        <f>IF(COUNTA($A242:$G242)=0,"",IF($A242="","Check ID",IF(SUMPRODUCT(--($A$2:$A$500=$A242))&gt;1,"Duplicate ID",IF(OR($B242="",SUMPRODUCT(--(Summary!$A$2:$A$21=$B242))=0),"Check area",IF(OR(NOT(OR(D242="Must",D242="Should",D242="Could")),NOT(ISNUMBER(F242)),N(F242)&lt;0,N(F242)&gt;100000),"Check inputs",IF(OR(E242="Standard",E242="Configure",E242="Extend",E242="Gap"),"OK","Not scored"))))))</f>
        <v/>
      </c>
    </row>
    <row r="243" ht="26" customHeight="1" spans="1:9" x14ac:dyDescent="0.25">
      <c r="A243" s="12"/>
      <c r="B243" s="12"/>
      <c r="C243" s="13"/>
      <c r="D243" s="12"/>
      <c r="E243" s="12"/>
      <c r="F243" s="14"/>
      <c r="G243" s="13"/>
      <c r="H243" s="15" t="str">
        <f>IF($A243="","",IF(AND(ISNUMBER(F243),N(F243)&gt;=0,N(F243)&lt;=100000,AND(ISNUMBER(Dashboard!$B$3),N(Dashboard!$B$3)&gt;=0,N(Dashboard!$B$3)&lt;=1000000)),F243*Dashboard!$B$3,"Check inputs"))</f>
        <v/>
      </c>
      <c r="I243" s="16" t="str">
        <f>IF(COUNTA($A243:$G243)=0,"",IF($A243="","Check ID",IF(SUMPRODUCT(--($A$2:$A$500=$A243))&gt;1,"Duplicate ID",IF(OR($B243="",SUMPRODUCT(--(Summary!$A$2:$A$21=$B243))=0),"Check area",IF(OR(NOT(OR(D243="Must",D243="Should",D243="Could")),NOT(ISNUMBER(F243)),N(F243)&lt;0,N(F243)&gt;100000),"Check inputs",IF(OR(E243="Standard",E243="Configure",E243="Extend",E243="Gap"),"OK","Not scored"))))))</f>
        <v/>
      </c>
    </row>
    <row r="244" ht="26" customHeight="1" spans="1:9" x14ac:dyDescent="0.25">
      <c r="A244" s="12"/>
      <c r="B244" s="12"/>
      <c r="C244" s="13"/>
      <c r="D244" s="12"/>
      <c r="E244" s="12"/>
      <c r="F244" s="14"/>
      <c r="G244" s="13"/>
      <c r="H244" s="15" t="str">
        <f>IF($A244="","",IF(AND(ISNUMBER(F244),N(F244)&gt;=0,N(F244)&lt;=100000,AND(ISNUMBER(Dashboard!$B$3),N(Dashboard!$B$3)&gt;=0,N(Dashboard!$B$3)&lt;=1000000)),F244*Dashboard!$B$3,"Check inputs"))</f>
        <v/>
      </c>
      <c r="I244" s="16" t="str">
        <f>IF(COUNTA($A244:$G244)=0,"",IF($A244="","Check ID",IF(SUMPRODUCT(--($A$2:$A$500=$A244))&gt;1,"Duplicate ID",IF(OR($B244="",SUMPRODUCT(--(Summary!$A$2:$A$21=$B244))=0),"Check area",IF(OR(NOT(OR(D244="Must",D244="Should",D244="Could")),NOT(ISNUMBER(F244)),N(F244)&lt;0,N(F244)&gt;100000),"Check inputs",IF(OR(E244="Standard",E244="Configure",E244="Extend",E244="Gap"),"OK","Not scored"))))))</f>
        <v/>
      </c>
    </row>
    <row r="245" ht="26" customHeight="1" spans="1:9" x14ac:dyDescent="0.25">
      <c r="A245" s="12"/>
      <c r="B245" s="12"/>
      <c r="C245" s="13"/>
      <c r="D245" s="12"/>
      <c r="E245" s="12"/>
      <c r="F245" s="14"/>
      <c r="G245" s="13"/>
      <c r="H245" s="15" t="str">
        <f>IF($A245="","",IF(AND(ISNUMBER(F245),N(F245)&gt;=0,N(F245)&lt;=100000,AND(ISNUMBER(Dashboard!$B$3),N(Dashboard!$B$3)&gt;=0,N(Dashboard!$B$3)&lt;=1000000)),F245*Dashboard!$B$3,"Check inputs"))</f>
        <v/>
      </c>
      <c r="I245" s="16" t="str">
        <f>IF(COUNTA($A245:$G245)=0,"",IF($A245="","Check ID",IF(SUMPRODUCT(--($A$2:$A$500=$A245))&gt;1,"Duplicate ID",IF(OR($B245="",SUMPRODUCT(--(Summary!$A$2:$A$21=$B245))=0),"Check area",IF(OR(NOT(OR(D245="Must",D245="Should",D245="Could")),NOT(ISNUMBER(F245)),N(F245)&lt;0,N(F245)&gt;100000),"Check inputs",IF(OR(E245="Standard",E245="Configure",E245="Extend",E245="Gap"),"OK","Not scored"))))))</f>
        <v/>
      </c>
    </row>
    <row r="246" ht="26" customHeight="1" spans="1:9" x14ac:dyDescent="0.25">
      <c r="A246" s="12"/>
      <c r="B246" s="12"/>
      <c r="C246" s="13"/>
      <c r="D246" s="12"/>
      <c r="E246" s="12"/>
      <c r="F246" s="14"/>
      <c r="G246" s="13"/>
      <c r="H246" s="15" t="str">
        <f>IF($A246="","",IF(AND(ISNUMBER(F246),N(F246)&gt;=0,N(F246)&lt;=100000,AND(ISNUMBER(Dashboard!$B$3),N(Dashboard!$B$3)&gt;=0,N(Dashboard!$B$3)&lt;=1000000)),F246*Dashboard!$B$3,"Check inputs"))</f>
        <v/>
      </c>
      <c r="I246" s="16" t="str">
        <f>IF(COUNTA($A246:$G246)=0,"",IF($A246="","Check ID",IF(SUMPRODUCT(--($A$2:$A$500=$A246))&gt;1,"Duplicate ID",IF(OR($B246="",SUMPRODUCT(--(Summary!$A$2:$A$21=$B246))=0),"Check area",IF(OR(NOT(OR(D246="Must",D246="Should",D246="Could")),NOT(ISNUMBER(F246)),N(F246)&lt;0,N(F246)&gt;100000),"Check inputs",IF(OR(E246="Standard",E246="Configure",E246="Extend",E246="Gap"),"OK","Not scored"))))))</f>
        <v/>
      </c>
    </row>
    <row r="247" ht="26" customHeight="1" spans="1:9" x14ac:dyDescent="0.25">
      <c r="A247" s="12"/>
      <c r="B247" s="12"/>
      <c r="C247" s="13"/>
      <c r="D247" s="12"/>
      <c r="E247" s="12"/>
      <c r="F247" s="14"/>
      <c r="G247" s="13"/>
      <c r="H247" s="15" t="str">
        <f>IF($A247="","",IF(AND(ISNUMBER(F247),N(F247)&gt;=0,N(F247)&lt;=100000,AND(ISNUMBER(Dashboard!$B$3),N(Dashboard!$B$3)&gt;=0,N(Dashboard!$B$3)&lt;=1000000)),F247*Dashboard!$B$3,"Check inputs"))</f>
        <v/>
      </c>
      <c r="I247" s="16" t="str">
        <f>IF(COUNTA($A247:$G247)=0,"",IF($A247="","Check ID",IF(SUMPRODUCT(--($A$2:$A$500=$A247))&gt;1,"Duplicate ID",IF(OR($B247="",SUMPRODUCT(--(Summary!$A$2:$A$21=$B247))=0),"Check area",IF(OR(NOT(OR(D247="Must",D247="Should",D247="Could")),NOT(ISNUMBER(F247)),N(F247)&lt;0,N(F247)&gt;100000),"Check inputs",IF(OR(E247="Standard",E247="Configure",E247="Extend",E247="Gap"),"OK","Not scored"))))))</f>
        <v/>
      </c>
    </row>
    <row r="248" ht="26" customHeight="1" spans="1:9" x14ac:dyDescent="0.25">
      <c r="A248" s="12"/>
      <c r="B248" s="12"/>
      <c r="C248" s="13"/>
      <c r="D248" s="12"/>
      <c r="E248" s="12"/>
      <c r="F248" s="14"/>
      <c r="G248" s="13"/>
      <c r="H248" s="15" t="str">
        <f>IF($A248="","",IF(AND(ISNUMBER(F248),N(F248)&gt;=0,N(F248)&lt;=100000,AND(ISNUMBER(Dashboard!$B$3),N(Dashboard!$B$3)&gt;=0,N(Dashboard!$B$3)&lt;=1000000)),F248*Dashboard!$B$3,"Check inputs"))</f>
        <v/>
      </c>
      <c r="I248" s="16" t="str">
        <f>IF(COUNTA($A248:$G248)=0,"",IF($A248="","Check ID",IF(SUMPRODUCT(--($A$2:$A$500=$A248))&gt;1,"Duplicate ID",IF(OR($B248="",SUMPRODUCT(--(Summary!$A$2:$A$21=$B248))=0),"Check area",IF(OR(NOT(OR(D248="Must",D248="Should",D248="Could")),NOT(ISNUMBER(F248)),N(F248)&lt;0,N(F248)&gt;100000),"Check inputs",IF(OR(E248="Standard",E248="Configure",E248="Extend",E248="Gap"),"OK","Not scored"))))))</f>
        <v/>
      </c>
    </row>
    <row r="249" ht="26" customHeight="1" spans="1:9" x14ac:dyDescent="0.25">
      <c r="A249" s="12"/>
      <c r="B249" s="12"/>
      <c r="C249" s="13"/>
      <c r="D249" s="12"/>
      <c r="E249" s="12"/>
      <c r="F249" s="14"/>
      <c r="G249" s="13"/>
      <c r="H249" s="15" t="str">
        <f>IF($A249="","",IF(AND(ISNUMBER(F249),N(F249)&gt;=0,N(F249)&lt;=100000,AND(ISNUMBER(Dashboard!$B$3),N(Dashboard!$B$3)&gt;=0,N(Dashboard!$B$3)&lt;=1000000)),F249*Dashboard!$B$3,"Check inputs"))</f>
        <v/>
      </c>
      <c r="I249" s="16" t="str">
        <f>IF(COUNTA($A249:$G249)=0,"",IF($A249="","Check ID",IF(SUMPRODUCT(--($A$2:$A$500=$A249))&gt;1,"Duplicate ID",IF(OR($B249="",SUMPRODUCT(--(Summary!$A$2:$A$21=$B249))=0),"Check area",IF(OR(NOT(OR(D249="Must",D249="Should",D249="Could")),NOT(ISNUMBER(F249)),N(F249)&lt;0,N(F249)&gt;100000),"Check inputs",IF(OR(E249="Standard",E249="Configure",E249="Extend",E249="Gap"),"OK","Not scored"))))))</f>
        <v/>
      </c>
    </row>
    <row r="250" ht="26" customHeight="1" spans="1:9" x14ac:dyDescent="0.25">
      <c r="A250" s="12"/>
      <c r="B250" s="12"/>
      <c r="C250" s="13"/>
      <c r="D250" s="12"/>
      <c r="E250" s="12"/>
      <c r="F250" s="14"/>
      <c r="G250" s="13"/>
      <c r="H250" s="15" t="str">
        <f>IF($A250="","",IF(AND(ISNUMBER(F250),N(F250)&gt;=0,N(F250)&lt;=100000,AND(ISNUMBER(Dashboard!$B$3),N(Dashboard!$B$3)&gt;=0,N(Dashboard!$B$3)&lt;=1000000)),F250*Dashboard!$B$3,"Check inputs"))</f>
        <v/>
      </c>
      <c r="I250" s="16" t="str">
        <f>IF(COUNTA($A250:$G250)=0,"",IF($A250="","Check ID",IF(SUMPRODUCT(--($A$2:$A$500=$A250))&gt;1,"Duplicate ID",IF(OR($B250="",SUMPRODUCT(--(Summary!$A$2:$A$21=$B250))=0),"Check area",IF(OR(NOT(OR(D250="Must",D250="Should",D250="Could")),NOT(ISNUMBER(F250)),N(F250)&lt;0,N(F250)&gt;100000),"Check inputs",IF(OR(E250="Standard",E250="Configure",E250="Extend",E250="Gap"),"OK","Not scored"))))))</f>
        <v/>
      </c>
    </row>
    <row r="251" ht="26" customHeight="1" spans="1:9" x14ac:dyDescent="0.25">
      <c r="A251" s="12"/>
      <c r="B251" s="12"/>
      <c r="C251" s="13"/>
      <c r="D251" s="12"/>
      <c r="E251" s="12"/>
      <c r="F251" s="14"/>
      <c r="G251" s="13"/>
      <c r="H251" s="15" t="str">
        <f>IF($A251="","",IF(AND(ISNUMBER(F251),N(F251)&gt;=0,N(F251)&lt;=100000,AND(ISNUMBER(Dashboard!$B$3),N(Dashboard!$B$3)&gt;=0,N(Dashboard!$B$3)&lt;=1000000)),F251*Dashboard!$B$3,"Check inputs"))</f>
        <v/>
      </c>
      <c r="I251" s="16" t="str">
        <f>IF(COUNTA($A251:$G251)=0,"",IF($A251="","Check ID",IF(SUMPRODUCT(--($A$2:$A$500=$A251))&gt;1,"Duplicate ID",IF(OR($B251="",SUMPRODUCT(--(Summary!$A$2:$A$21=$B251))=0),"Check area",IF(OR(NOT(OR(D251="Must",D251="Should",D251="Could")),NOT(ISNUMBER(F251)),N(F251)&lt;0,N(F251)&gt;100000),"Check inputs",IF(OR(E251="Standard",E251="Configure",E251="Extend",E251="Gap"),"OK","Not scored"))))))</f>
        <v/>
      </c>
    </row>
    <row r="252" ht="26" customHeight="1" spans="1:9" x14ac:dyDescent="0.25">
      <c r="A252" s="12"/>
      <c r="B252" s="12"/>
      <c r="C252" s="13"/>
      <c r="D252" s="12"/>
      <c r="E252" s="12"/>
      <c r="F252" s="14"/>
      <c r="G252" s="13"/>
      <c r="H252" s="15" t="str">
        <f>IF($A252="","",IF(AND(ISNUMBER(F252),N(F252)&gt;=0,N(F252)&lt;=100000,AND(ISNUMBER(Dashboard!$B$3),N(Dashboard!$B$3)&gt;=0,N(Dashboard!$B$3)&lt;=1000000)),F252*Dashboard!$B$3,"Check inputs"))</f>
        <v/>
      </c>
      <c r="I252" s="16" t="str">
        <f>IF(COUNTA($A252:$G252)=0,"",IF($A252="","Check ID",IF(SUMPRODUCT(--($A$2:$A$500=$A252))&gt;1,"Duplicate ID",IF(OR($B252="",SUMPRODUCT(--(Summary!$A$2:$A$21=$B252))=0),"Check area",IF(OR(NOT(OR(D252="Must",D252="Should",D252="Could")),NOT(ISNUMBER(F252)),N(F252)&lt;0,N(F252)&gt;100000),"Check inputs",IF(OR(E252="Standard",E252="Configure",E252="Extend",E252="Gap"),"OK","Not scored"))))))</f>
        <v/>
      </c>
    </row>
    <row r="253" ht="26" customHeight="1" spans="1:9" x14ac:dyDescent="0.25">
      <c r="A253" s="12"/>
      <c r="B253" s="12"/>
      <c r="C253" s="13"/>
      <c r="D253" s="12"/>
      <c r="E253" s="12"/>
      <c r="F253" s="14"/>
      <c r="G253" s="13"/>
      <c r="H253" s="15" t="str">
        <f>IF($A253="","",IF(AND(ISNUMBER(F253),N(F253)&gt;=0,N(F253)&lt;=100000,AND(ISNUMBER(Dashboard!$B$3),N(Dashboard!$B$3)&gt;=0,N(Dashboard!$B$3)&lt;=1000000)),F253*Dashboard!$B$3,"Check inputs"))</f>
        <v/>
      </c>
      <c r="I253" s="16" t="str">
        <f>IF(COUNTA($A253:$G253)=0,"",IF($A253="","Check ID",IF(SUMPRODUCT(--($A$2:$A$500=$A253))&gt;1,"Duplicate ID",IF(OR($B253="",SUMPRODUCT(--(Summary!$A$2:$A$21=$B253))=0),"Check area",IF(OR(NOT(OR(D253="Must",D253="Should",D253="Could")),NOT(ISNUMBER(F253)),N(F253)&lt;0,N(F253)&gt;100000),"Check inputs",IF(OR(E253="Standard",E253="Configure",E253="Extend",E253="Gap"),"OK","Not scored"))))))</f>
        <v/>
      </c>
    </row>
    <row r="254" ht="26" customHeight="1" spans="1:9" x14ac:dyDescent="0.25">
      <c r="A254" s="12"/>
      <c r="B254" s="12"/>
      <c r="C254" s="13"/>
      <c r="D254" s="12"/>
      <c r="E254" s="12"/>
      <c r="F254" s="14"/>
      <c r="G254" s="13"/>
      <c r="H254" s="15" t="str">
        <f>IF($A254="","",IF(AND(ISNUMBER(F254),N(F254)&gt;=0,N(F254)&lt;=100000,AND(ISNUMBER(Dashboard!$B$3),N(Dashboard!$B$3)&gt;=0,N(Dashboard!$B$3)&lt;=1000000)),F254*Dashboard!$B$3,"Check inputs"))</f>
        <v/>
      </c>
      <c r="I254" s="16" t="str">
        <f>IF(COUNTA($A254:$G254)=0,"",IF($A254="","Check ID",IF(SUMPRODUCT(--($A$2:$A$500=$A254))&gt;1,"Duplicate ID",IF(OR($B254="",SUMPRODUCT(--(Summary!$A$2:$A$21=$B254))=0),"Check area",IF(OR(NOT(OR(D254="Must",D254="Should",D254="Could")),NOT(ISNUMBER(F254)),N(F254)&lt;0,N(F254)&gt;100000),"Check inputs",IF(OR(E254="Standard",E254="Configure",E254="Extend",E254="Gap"),"OK","Not scored"))))))</f>
        <v/>
      </c>
    </row>
    <row r="255" ht="26" customHeight="1" spans="1:9" x14ac:dyDescent="0.25">
      <c r="A255" s="12"/>
      <c r="B255" s="12"/>
      <c r="C255" s="13"/>
      <c r="D255" s="12"/>
      <c r="E255" s="12"/>
      <c r="F255" s="14"/>
      <c r="G255" s="13"/>
      <c r="H255" s="15" t="str">
        <f>IF($A255="","",IF(AND(ISNUMBER(F255),N(F255)&gt;=0,N(F255)&lt;=100000,AND(ISNUMBER(Dashboard!$B$3),N(Dashboard!$B$3)&gt;=0,N(Dashboard!$B$3)&lt;=1000000)),F255*Dashboard!$B$3,"Check inputs"))</f>
        <v/>
      </c>
      <c r="I255" s="16" t="str">
        <f>IF(COUNTA($A255:$G255)=0,"",IF($A255="","Check ID",IF(SUMPRODUCT(--($A$2:$A$500=$A255))&gt;1,"Duplicate ID",IF(OR($B255="",SUMPRODUCT(--(Summary!$A$2:$A$21=$B255))=0),"Check area",IF(OR(NOT(OR(D255="Must",D255="Should",D255="Could")),NOT(ISNUMBER(F255)),N(F255)&lt;0,N(F255)&gt;100000),"Check inputs",IF(OR(E255="Standard",E255="Configure",E255="Extend",E255="Gap"),"OK","Not scored"))))))</f>
        <v/>
      </c>
    </row>
    <row r="256" ht="26" customHeight="1" spans="1:9" x14ac:dyDescent="0.25">
      <c r="A256" s="12"/>
      <c r="B256" s="12"/>
      <c r="C256" s="13"/>
      <c r="D256" s="12"/>
      <c r="E256" s="12"/>
      <c r="F256" s="14"/>
      <c r="G256" s="13"/>
      <c r="H256" s="15" t="str">
        <f>IF($A256="","",IF(AND(ISNUMBER(F256),N(F256)&gt;=0,N(F256)&lt;=100000,AND(ISNUMBER(Dashboard!$B$3),N(Dashboard!$B$3)&gt;=0,N(Dashboard!$B$3)&lt;=1000000)),F256*Dashboard!$B$3,"Check inputs"))</f>
        <v/>
      </c>
      <c r="I256" s="16" t="str">
        <f>IF(COUNTA($A256:$G256)=0,"",IF($A256="","Check ID",IF(SUMPRODUCT(--($A$2:$A$500=$A256))&gt;1,"Duplicate ID",IF(OR($B256="",SUMPRODUCT(--(Summary!$A$2:$A$21=$B256))=0),"Check area",IF(OR(NOT(OR(D256="Must",D256="Should",D256="Could")),NOT(ISNUMBER(F256)),N(F256)&lt;0,N(F256)&gt;100000),"Check inputs",IF(OR(E256="Standard",E256="Configure",E256="Extend",E256="Gap"),"OK","Not scored"))))))</f>
        <v/>
      </c>
    </row>
    <row r="257" ht="26" customHeight="1" spans="1:9" x14ac:dyDescent="0.25">
      <c r="A257" s="12"/>
      <c r="B257" s="12"/>
      <c r="C257" s="13"/>
      <c r="D257" s="12"/>
      <c r="E257" s="12"/>
      <c r="F257" s="14"/>
      <c r="G257" s="13"/>
      <c r="H257" s="15" t="str">
        <f>IF($A257="","",IF(AND(ISNUMBER(F257),N(F257)&gt;=0,N(F257)&lt;=100000,AND(ISNUMBER(Dashboard!$B$3),N(Dashboard!$B$3)&gt;=0,N(Dashboard!$B$3)&lt;=1000000)),F257*Dashboard!$B$3,"Check inputs"))</f>
        <v/>
      </c>
      <c r="I257" s="16" t="str">
        <f>IF(COUNTA($A257:$G257)=0,"",IF($A257="","Check ID",IF(SUMPRODUCT(--($A$2:$A$500=$A257))&gt;1,"Duplicate ID",IF(OR($B257="",SUMPRODUCT(--(Summary!$A$2:$A$21=$B257))=0),"Check area",IF(OR(NOT(OR(D257="Must",D257="Should",D257="Could")),NOT(ISNUMBER(F257)),N(F257)&lt;0,N(F257)&gt;100000),"Check inputs",IF(OR(E257="Standard",E257="Configure",E257="Extend",E257="Gap"),"OK","Not scored"))))))</f>
        <v/>
      </c>
    </row>
    <row r="258" ht="26" customHeight="1" spans="1:9" x14ac:dyDescent="0.25">
      <c r="A258" s="12"/>
      <c r="B258" s="12"/>
      <c r="C258" s="13"/>
      <c r="D258" s="12"/>
      <c r="E258" s="12"/>
      <c r="F258" s="14"/>
      <c r="G258" s="13"/>
      <c r="H258" s="15" t="str">
        <f>IF($A258="","",IF(AND(ISNUMBER(F258),N(F258)&gt;=0,N(F258)&lt;=100000,AND(ISNUMBER(Dashboard!$B$3),N(Dashboard!$B$3)&gt;=0,N(Dashboard!$B$3)&lt;=1000000)),F258*Dashboard!$B$3,"Check inputs"))</f>
        <v/>
      </c>
      <c r="I258" s="16" t="str">
        <f>IF(COUNTA($A258:$G258)=0,"",IF($A258="","Check ID",IF(SUMPRODUCT(--($A$2:$A$500=$A258))&gt;1,"Duplicate ID",IF(OR($B258="",SUMPRODUCT(--(Summary!$A$2:$A$21=$B258))=0),"Check area",IF(OR(NOT(OR(D258="Must",D258="Should",D258="Could")),NOT(ISNUMBER(F258)),N(F258)&lt;0,N(F258)&gt;100000),"Check inputs",IF(OR(E258="Standard",E258="Configure",E258="Extend",E258="Gap"),"OK","Not scored"))))))</f>
        <v/>
      </c>
    </row>
    <row r="259" ht="26" customHeight="1" spans="1:9" x14ac:dyDescent="0.25">
      <c r="A259" s="12"/>
      <c r="B259" s="12"/>
      <c r="C259" s="13"/>
      <c r="D259" s="12"/>
      <c r="E259" s="12"/>
      <c r="F259" s="14"/>
      <c r="G259" s="13"/>
      <c r="H259" s="15" t="str">
        <f>IF($A259="","",IF(AND(ISNUMBER(F259),N(F259)&gt;=0,N(F259)&lt;=100000,AND(ISNUMBER(Dashboard!$B$3),N(Dashboard!$B$3)&gt;=0,N(Dashboard!$B$3)&lt;=1000000)),F259*Dashboard!$B$3,"Check inputs"))</f>
        <v/>
      </c>
      <c r="I259" s="16" t="str">
        <f>IF(COUNTA($A259:$G259)=0,"",IF($A259="","Check ID",IF(SUMPRODUCT(--($A$2:$A$500=$A259))&gt;1,"Duplicate ID",IF(OR($B259="",SUMPRODUCT(--(Summary!$A$2:$A$21=$B259))=0),"Check area",IF(OR(NOT(OR(D259="Must",D259="Should",D259="Could")),NOT(ISNUMBER(F259)),N(F259)&lt;0,N(F259)&gt;100000),"Check inputs",IF(OR(E259="Standard",E259="Configure",E259="Extend",E259="Gap"),"OK","Not scored"))))))</f>
        <v/>
      </c>
    </row>
    <row r="260" ht="26" customHeight="1" spans="1:9" x14ac:dyDescent="0.25">
      <c r="A260" s="12"/>
      <c r="B260" s="12"/>
      <c r="C260" s="13"/>
      <c r="D260" s="12"/>
      <c r="E260" s="12"/>
      <c r="F260" s="14"/>
      <c r="G260" s="13"/>
      <c r="H260" s="15" t="str">
        <f>IF($A260="","",IF(AND(ISNUMBER(F260),N(F260)&gt;=0,N(F260)&lt;=100000,AND(ISNUMBER(Dashboard!$B$3),N(Dashboard!$B$3)&gt;=0,N(Dashboard!$B$3)&lt;=1000000)),F260*Dashboard!$B$3,"Check inputs"))</f>
        <v/>
      </c>
      <c r="I260" s="16" t="str">
        <f>IF(COUNTA($A260:$G260)=0,"",IF($A260="","Check ID",IF(SUMPRODUCT(--($A$2:$A$500=$A260))&gt;1,"Duplicate ID",IF(OR($B260="",SUMPRODUCT(--(Summary!$A$2:$A$21=$B260))=0),"Check area",IF(OR(NOT(OR(D260="Must",D260="Should",D260="Could")),NOT(ISNUMBER(F260)),N(F260)&lt;0,N(F260)&gt;100000),"Check inputs",IF(OR(E260="Standard",E260="Configure",E260="Extend",E260="Gap"),"OK","Not scored"))))))</f>
        <v/>
      </c>
    </row>
    <row r="261" ht="26" customHeight="1" spans="1:9" x14ac:dyDescent="0.25">
      <c r="A261" s="12"/>
      <c r="B261" s="12"/>
      <c r="C261" s="13"/>
      <c r="D261" s="12"/>
      <c r="E261" s="12"/>
      <c r="F261" s="14"/>
      <c r="G261" s="13"/>
      <c r="H261" s="15" t="str">
        <f>IF($A261="","",IF(AND(ISNUMBER(F261),N(F261)&gt;=0,N(F261)&lt;=100000,AND(ISNUMBER(Dashboard!$B$3),N(Dashboard!$B$3)&gt;=0,N(Dashboard!$B$3)&lt;=1000000)),F261*Dashboard!$B$3,"Check inputs"))</f>
        <v/>
      </c>
      <c r="I261" s="16" t="str">
        <f>IF(COUNTA($A261:$G261)=0,"",IF($A261="","Check ID",IF(SUMPRODUCT(--($A$2:$A$500=$A261))&gt;1,"Duplicate ID",IF(OR($B261="",SUMPRODUCT(--(Summary!$A$2:$A$21=$B261))=0),"Check area",IF(OR(NOT(OR(D261="Must",D261="Should",D261="Could")),NOT(ISNUMBER(F261)),N(F261)&lt;0,N(F261)&gt;100000),"Check inputs",IF(OR(E261="Standard",E261="Configure",E261="Extend",E261="Gap"),"OK","Not scored"))))))</f>
        <v/>
      </c>
    </row>
    <row r="262" ht="26" customHeight="1" spans="1:9" x14ac:dyDescent="0.25">
      <c r="A262" s="12"/>
      <c r="B262" s="12"/>
      <c r="C262" s="13"/>
      <c r="D262" s="12"/>
      <c r="E262" s="12"/>
      <c r="F262" s="14"/>
      <c r="G262" s="13"/>
      <c r="H262" s="15" t="str">
        <f>IF($A262="","",IF(AND(ISNUMBER(F262),N(F262)&gt;=0,N(F262)&lt;=100000,AND(ISNUMBER(Dashboard!$B$3),N(Dashboard!$B$3)&gt;=0,N(Dashboard!$B$3)&lt;=1000000)),F262*Dashboard!$B$3,"Check inputs"))</f>
        <v/>
      </c>
      <c r="I262" s="16" t="str">
        <f>IF(COUNTA($A262:$G262)=0,"",IF($A262="","Check ID",IF(SUMPRODUCT(--($A$2:$A$500=$A262))&gt;1,"Duplicate ID",IF(OR($B262="",SUMPRODUCT(--(Summary!$A$2:$A$21=$B262))=0),"Check area",IF(OR(NOT(OR(D262="Must",D262="Should",D262="Could")),NOT(ISNUMBER(F262)),N(F262)&lt;0,N(F262)&gt;100000),"Check inputs",IF(OR(E262="Standard",E262="Configure",E262="Extend",E262="Gap"),"OK","Not scored"))))))</f>
        <v/>
      </c>
    </row>
    <row r="263" ht="26" customHeight="1" spans="1:9" x14ac:dyDescent="0.25">
      <c r="A263" s="12"/>
      <c r="B263" s="12"/>
      <c r="C263" s="13"/>
      <c r="D263" s="12"/>
      <c r="E263" s="12"/>
      <c r="F263" s="14"/>
      <c r="G263" s="13"/>
      <c r="H263" s="15" t="str">
        <f>IF($A263="","",IF(AND(ISNUMBER(F263),N(F263)&gt;=0,N(F263)&lt;=100000,AND(ISNUMBER(Dashboard!$B$3),N(Dashboard!$B$3)&gt;=0,N(Dashboard!$B$3)&lt;=1000000)),F263*Dashboard!$B$3,"Check inputs"))</f>
        <v/>
      </c>
      <c r="I263" s="16" t="str">
        <f>IF(COUNTA($A263:$G263)=0,"",IF($A263="","Check ID",IF(SUMPRODUCT(--($A$2:$A$500=$A263))&gt;1,"Duplicate ID",IF(OR($B263="",SUMPRODUCT(--(Summary!$A$2:$A$21=$B263))=0),"Check area",IF(OR(NOT(OR(D263="Must",D263="Should",D263="Could")),NOT(ISNUMBER(F263)),N(F263)&lt;0,N(F263)&gt;100000),"Check inputs",IF(OR(E263="Standard",E263="Configure",E263="Extend",E263="Gap"),"OK","Not scored"))))))</f>
        <v/>
      </c>
    </row>
    <row r="264" ht="26" customHeight="1" spans="1:9" x14ac:dyDescent="0.25">
      <c r="A264" s="12"/>
      <c r="B264" s="12"/>
      <c r="C264" s="13"/>
      <c r="D264" s="12"/>
      <c r="E264" s="12"/>
      <c r="F264" s="14"/>
      <c r="G264" s="13"/>
      <c r="H264" s="15" t="str">
        <f>IF($A264="","",IF(AND(ISNUMBER(F264),N(F264)&gt;=0,N(F264)&lt;=100000,AND(ISNUMBER(Dashboard!$B$3),N(Dashboard!$B$3)&gt;=0,N(Dashboard!$B$3)&lt;=1000000)),F264*Dashboard!$B$3,"Check inputs"))</f>
        <v/>
      </c>
      <c r="I264" s="16" t="str">
        <f>IF(COUNTA($A264:$G264)=0,"",IF($A264="","Check ID",IF(SUMPRODUCT(--($A$2:$A$500=$A264))&gt;1,"Duplicate ID",IF(OR($B264="",SUMPRODUCT(--(Summary!$A$2:$A$21=$B264))=0),"Check area",IF(OR(NOT(OR(D264="Must",D264="Should",D264="Could")),NOT(ISNUMBER(F264)),N(F264)&lt;0,N(F264)&gt;100000),"Check inputs",IF(OR(E264="Standard",E264="Configure",E264="Extend",E264="Gap"),"OK","Not scored"))))))</f>
        <v/>
      </c>
    </row>
    <row r="265" ht="26" customHeight="1" spans="1:9" x14ac:dyDescent="0.25">
      <c r="A265" s="12"/>
      <c r="B265" s="12"/>
      <c r="C265" s="13"/>
      <c r="D265" s="12"/>
      <c r="E265" s="12"/>
      <c r="F265" s="14"/>
      <c r="G265" s="13"/>
      <c r="H265" s="15" t="str">
        <f>IF($A265="","",IF(AND(ISNUMBER(F265),N(F265)&gt;=0,N(F265)&lt;=100000,AND(ISNUMBER(Dashboard!$B$3),N(Dashboard!$B$3)&gt;=0,N(Dashboard!$B$3)&lt;=1000000)),F265*Dashboard!$B$3,"Check inputs"))</f>
        <v/>
      </c>
      <c r="I265" s="16" t="str">
        <f>IF(COUNTA($A265:$G265)=0,"",IF($A265="","Check ID",IF(SUMPRODUCT(--($A$2:$A$500=$A265))&gt;1,"Duplicate ID",IF(OR($B265="",SUMPRODUCT(--(Summary!$A$2:$A$21=$B265))=0),"Check area",IF(OR(NOT(OR(D265="Must",D265="Should",D265="Could")),NOT(ISNUMBER(F265)),N(F265)&lt;0,N(F265)&gt;100000),"Check inputs",IF(OR(E265="Standard",E265="Configure",E265="Extend",E265="Gap"),"OK","Not scored"))))))</f>
        <v/>
      </c>
    </row>
    <row r="266" ht="26" customHeight="1" spans="1:9" x14ac:dyDescent="0.25">
      <c r="A266" s="12"/>
      <c r="B266" s="12"/>
      <c r="C266" s="13"/>
      <c r="D266" s="12"/>
      <c r="E266" s="12"/>
      <c r="F266" s="14"/>
      <c r="G266" s="13"/>
      <c r="H266" s="15" t="str">
        <f>IF($A266="","",IF(AND(ISNUMBER(F266),N(F266)&gt;=0,N(F266)&lt;=100000,AND(ISNUMBER(Dashboard!$B$3),N(Dashboard!$B$3)&gt;=0,N(Dashboard!$B$3)&lt;=1000000)),F266*Dashboard!$B$3,"Check inputs"))</f>
        <v/>
      </c>
      <c r="I266" s="16" t="str">
        <f>IF(COUNTA($A266:$G266)=0,"",IF($A266="","Check ID",IF(SUMPRODUCT(--($A$2:$A$500=$A266))&gt;1,"Duplicate ID",IF(OR($B266="",SUMPRODUCT(--(Summary!$A$2:$A$21=$B266))=0),"Check area",IF(OR(NOT(OR(D266="Must",D266="Should",D266="Could")),NOT(ISNUMBER(F266)),N(F266)&lt;0,N(F266)&gt;100000),"Check inputs",IF(OR(E266="Standard",E266="Configure",E266="Extend",E266="Gap"),"OK","Not scored"))))))</f>
        <v/>
      </c>
    </row>
    <row r="267" ht="26" customHeight="1" spans="1:9" x14ac:dyDescent="0.25">
      <c r="A267" s="12"/>
      <c r="B267" s="12"/>
      <c r="C267" s="13"/>
      <c r="D267" s="12"/>
      <c r="E267" s="12"/>
      <c r="F267" s="14"/>
      <c r="G267" s="13"/>
      <c r="H267" s="15" t="str">
        <f>IF($A267="","",IF(AND(ISNUMBER(F267),N(F267)&gt;=0,N(F267)&lt;=100000,AND(ISNUMBER(Dashboard!$B$3),N(Dashboard!$B$3)&gt;=0,N(Dashboard!$B$3)&lt;=1000000)),F267*Dashboard!$B$3,"Check inputs"))</f>
        <v/>
      </c>
      <c r="I267" s="16" t="str">
        <f>IF(COUNTA($A267:$G267)=0,"",IF($A267="","Check ID",IF(SUMPRODUCT(--($A$2:$A$500=$A267))&gt;1,"Duplicate ID",IF(OR($B267="",SUMPRODUCT(--(Summary!$A$2:$A$21=$B267))=0),"Check area",IF(OR(NOT(OR(D267="Must",D267="Should",D267="Could")),NOT(ISNUMBER(F267)),N(F267)&lt;0,N(F267)&gt;100000),"Check inputs",IF(OR(E267="Standard",E267="Configure",E267="Extend",E267="Gap"),"OK","Not scored"))))))</f>
        <v/>
      </c>
    </row>
    <row r="268" ht="26" customHeight="1" spans="1:9" x14ac:dyDescent="0.25">
      <c r="A268" s="12"/>
      <c r="B268" s="12"/>
      <c r="C268" s="13"/>
      <c r="D268" s="12"/>
      <c r="E268" s="12"/>
      <c r="F268" s="14"/>
      <c r="G268" s="13"/>
      <c r="H268" s="15" t="str">
        <f>IF($A268="","",IF(AND(ISNUMBER(F268),N(F268)&gt;=0,N(F268)&lt;=100000,AND(ISNUMBER(Dashboard!$B$3),N(Dashboard!$B$3)&gt;=0,N(Dashboard!$B$3)&lt;=1000000)),F268*Dashboard!$B$3,"Check inputs"))</f>
        <v/>
      </c>
      <c r="I268" s="16" t="str">
        <f>IF(COUNTA($A268:$G268)=0,"",IF($A268="","Check ID",IF(SUMPRODUCT(--($A$2:$A$500=$A268))&gt;1,"Duplicate ID",IF(OR($B268="",SUMPRODUCT(--(Summary!$A$2:$A$21=$B268))=0),"Check area",IF(OR(NOT(OR(D268="Must",D268="Should",D268="Could")),NOT(ISNUMBER(F268)),N(F268)&lt;0,N(F268)&gt;100000),"Check inputs",IF(OR(E268="Standard",E268="Configure",E268="Extend",E268="Gap"),"OK","Not scored"))))))</f>
        <v/>
      </c>
    </row>
    <row r="269" ht="26" customHeight="1" spans="1:9" x14ac:dyDescent="0.25">
      <c r="A269" s="12"/>
      <c r="B269" s="12"/>
      <c r="C269" s="13"/>
      <c r="D269" s="12"/>
      <c r="E269" s="12"/>
      <c r="F269" s="14"/>
      <c r="G269" s="13"/>
      <c r="H269" s="15" t="str">
        <f>IF($A269="","",IF(AND(ISNUMBER(F269),N(F269)&gt;=0,N(F269)&lt;=100000,AND(ISNUMBER(Dashboard!$B$3),N(Dashboard!$B$3)&gt;=0,N(Dashboard!$B$3)&lt;=1000000)),F269*Dashboard!$B$3,"Check inputs"))</f>
        <v/>
      </c>
      <c r="I269" s="16" t="str">
        <f>IF(COUNTA($A269:$G269)=0,"",IF($A269="","Check ID",IF(SUMPRODUCT(--($A$2:$A$500=$A269))&gt;1,"Duplicate ID",IF(OR($B269="",SUMPRODUCT(--(Summary!$A$2:$A$21=$B269))=0),"Check area",IF(OR(NOT(OR(D269="Must",D269="Should",D269="Could")),NOT(ISNUMBER(F269)),N(F269)&lt;0,N(F269)&gt;100000),"Check inputs",IF(OR(E269="Standard",E269="Configure",E269="Extend",E269="Gap"),"OK","Not scored"))))))</f>
        <v/>
      </c>
    </row>
    <row r="270" ht="26" customHeight="1" spans="1:9" x14ac:dyDescent="0.25">
      <c r="A270" s="12"/>
      <c r="B270" s="12"/>
      <c r="C270" s="13"/>
      <c r="D270" s="12"/>
      <c r="E270" s="12"/>
      <c r="F270" s="14"/>
      <c r="G270" s="13"/>
      <c r="H270" s="15" t="str">
        <f>IF($A270="","",IF(AND(ISNUMBER(F270),N(F270)&gt;=0,N(F270)&lt;=100000,AND(ISNUMBER(Dashboard!$B$3),N(Dashboard!$B$3)&gt;=0,N(Dashboard!$B$3)&lt;=1000000)),F270*Dashboard!$B$3,"Check inputs"))</f>
        <v/>
      </c>
      <c r="I270" s="16" t="str">
        <f>IF(COUNTA($A270:$G270)=0,"",IF($A270="","Check ID",IF(SUMPRODUCT(--($A$2:$A$500=$A270))&gt;1,"Duplicate ID",IF(OR($B270="",SUMPRODUCT(--(Summary!$A$2:$A$21=$B270))=0),"Check area",IF(OR(NOT(OR(D270="Must",D270="Should",D270="Could")),NOT(ISNUMBER(F270)),N(F270)&lt;0,N(F270)&gt;100000),"Check inputs",IF(OR(E270="Standard",E270="Configure",E270="Extend",E270="Gap"),"OK","Not scored"))))))</f>
        <v/>
      </c>
    </row>
    <row r="271" ht="26" customHeight="1" spans="1:9" x14ac:dyDescent="0.25">
      <c r="A271" s="12"/>
      <c r="B271" s="12"/>
      <c r="C271" s="13"/>
      <c r="D271" s="12"/>
      <c r="E271" s="12"/>
      <c r="F271" s="14"/>
      <c r="G271" s="13"/>
      <c r="H271" s="15" t="str">
        <f>IF($A271="","",IF(AND(ISNUMBER(F271),N(F271)&gt;=0,N(F271)&lt;=100000,AND(ISNUMBER(Dashboard!$B$3),N(Dashboard!$B$3)&gt;=0,N(Dashboard!$B$3)&lt;=1000000)),F271*Dashboard!$B$3,"Check inputs"))</f>
        <v/>
      </c>
      <c r="I271" s="16" t="str">
        <f>IF(COUNTA($A271:$G271)=0,"",IF($A271="","Check ID",IF(SUMPRODUCT(--($A$2:$A$500=$A271))&gt;1,"Duplicate ID",IF(OR($B271="",SUMPRODUCT(--(Summary!$A$2:$A$21=$B271))=0),"Check area",IF(OR(NOT(OR(D271="Must",D271="Should",D271="Could")),NOT(ISNUMBER(F271)),N(F271)&lt;0,N(F271)&gt;100000),"Check inputs",IF(OR(E271="Standard",E271="Configure",E271="Extend",E271="Gap"),"OK","Not scored"))))))</f>
        <v/>
      </c>
    </row>
    <row r="272" ht="26" customHeight="1" spans="1:9" x14ac:dyDescent="0.25">
      <c r="A272" s="12"/>
      <c r="B272" s="12"/>
      <c r="C272" s="13"/>
      <c r="D272" s="12"/>
      <c r="E272" s="12"/>
      <c r="F272" s="14"/>
      <c r="G272" s="13"/>
      <c r="H272" s="15" t="str">
        <f>IF($A272="","",IF(AND(ISNUMBER(F272),N(F272)&gt;=0,N(F272)&lt;=100000,AND(ISNUMBER(Dashboard!$B$3),N(Dashboard!$B$3)&gt;=0,N(Dashboard!$B$3)&lt;=1000000)),F272*Dashboard!$B$3,"Check inputs"))</f>
        <v/>
      </c>
      <c r="I272" s="16" t="str">
        <f>IF(COUNTA($A272:$G272)=0,"",IF($A272="","Check ID",IF(SUMPRODUCT(--($A$2:$A$500=$A272))&gt;1,"Duplicate ID",IF(OR($B272="",SUMPRODUCT(--(Summary!$A$2:$A$21=$B272))=0),"Check area",IF(OR(NOT(OR(D272="Must",D272="Should",D272="Could")),NOT(ISNUMBER(F272)),N(F272)&lt;0,N(F272)&gt;100000),"Check inputs",IF(OR(E272="Standard",E272="Configure",E272="Extend",E272="Gap"),"OK","Not scored"))))))</f>
        <v/>
      </c>
    </row>
    <row r="273" ht="26" customHeight="1" spans="1:9" x14ac:dyDescent="0.25">
      <c r="A273" s="12"/>
      <c r="B273" s="12"/>
      <c r="C273" s="13"/>
      <c r="D273" s="12"/>
      <c r="E273" s="12"/>
      <c r="F273" s="14"/>
      <c r="G273" s="13"/>
      <c r="H273" s="15" t="str">
        <f>IF($A273="","",IF(AND(ISNUMBER(F273),N(F273)&gt;=0,N(F273)&lt;=100000,AND(ISNUMBER(Dashboard!$B$3),N(Dashboard!$B$3)&gt;=0,N(Dashboard!$B$3)&lt;=1000000)),F273*Dashboard!$B$3,"Check inputs"))</f>
        <v/>
      </c>
      <c r="I273" s="16" t="str">
        <f>IF(COUNTA($A273:$G273)=0,"",IF($A273="","Check ID",IF(SUMPRODUCT(--($A$2:$A$500=$A273))&gt;1,"Duplicate ID",IF(OR($B273="",SUMPRODUCT(--(Summary!$A$2:$A$21=$B273))=0),"Check area",IF(OR(NOT(OR(D273="Must",D273="Should",D273="Could")),NOT(ISNUMBER(F273)),N(F273)&lt;0,N(F273)&gt;100000),"Check inputs",IF(OR(E273="Standard",E273="Configure",E273="Extend",E273="Gap"),"OK","Not scored"))))))</f>
        <v/>
      </c>
    </row>
    <row r="274" ht="26" customHeight="1" spans="1:9" x14ac:dyDescent="0.25">
      <c r="A274" s="12"/>
      <c r="B274" s="12"/>
      <c r="C274" s="13"/>
      <c r="D274" s="12"/>
      <c r="E274" s="12"/>
      <c r="F274" s="14"/>
      <c r="G274" s="13"/>
      <c r="H274" s="15" t="str">
        <f>IF($A274="","",IF(AND(ISNUMBER(F274),N(F274)&gt;=0,N(F274)&lt;=100000,AND(ISNUMBER(Dashboard!$B$3),N(Dashboard!$B$3)&gt;=0,N(Dashboard!$B$3)&lt;=1000000)),F274*Dashboard!$B$3,"Check inputs"))</f>
        <v/>
      </c>
      <c r="I274" s="16" t="str">
        <f>IF(COUNTA($A274:$G274)=0,"",IF($A274="","Check ID",IF(SUMPRODUCT(--($A$2:$A$500=$A274))&gt;1,"Duplicate ID",IF(OR($B274="",SUMPRODUCT(--(Summary!$A$2:$A$21=$B274))=0),"Check area",IF(OR(NOT(OR(D274="Must",D274="Should",D274="Could")),NOT(ISNUMBER(F274)),N(F274)&lt;0,N(F274)&gt;100000),"Check inputs",IF(OR(E274="Standard",E274="Configure",E274="Extend",E274="Gap"),"OK","Not scored"))))))</f>
        <v/>
      </c>
    </row>
    <row r="275" ht="26" customHeight="1" spans="1:9" x14ac:dyDescent="0.25">
      <c r="A275" s="12"/>
      <c r="B275" s="12"/>
      <c r="C275" s="13"/>
      <c r="D275" s="12"/>
      <c r="E275" s="12"/>
      <c r="F275" s="14"/>
      <c r="G275" s="13"/>
      <c r="H275" s="15" t="str">
        <f>IF($A275="","",IF(AND(ISNUMBER(F275),N(F275)&gt;=0,N(F275)&lt;=100000,AND(ISNUMBER(Dashboard!$B$3),N(Dashboard!$B$3)&gt;=0,N(Dashboard!$B$3)&lt;=1000000)),F275*Dashboard!$B$3,"Check inputs"))</f>
        <v/>
      </c>
      <c r="I275" s="16" t="str">
        <f>IF(COUNTA($A275:$G275)=0,"",IF($A275="","Check ID",IF(SUMPRODUCT(--($A$2:$A$500=$A275))&gt;1,"Duplicate ID",IF(OR($B275="",SUMPRODUCT(--(Summary!$A$2:$A$21=$B275))=0),"Check area",IF(OR(NOT(OR(D275="Must",D275="Should",D275="Could")),NOT(ISNUMBER(F275)),N(F275)&lt;0,N(F275)&gt;100000),"Check inputs",IF(OR(E275="Standard",E275="Configure",E275="Extend",E275="Gap"),"OK","Not scored"))))))</f>
        <v/>
      </c>
    </row>
    <row r="276" ht="26" customHeight="1" spans="1:9" x14ac:dyDescent="0.25">
      <c r="A276" s="12"/>
      <c r="B276" s="12"/>
      <c r="C276" s="13"/>
      <c r="D276" s="12"/>
      <c r="E276" s="12"/>
      <c r="F276" s="14"/>
      <c r="G276" s="13"/>
      <c r="H276" s="15" t="str">
        <f>IF($A276="","",IF(AND(ISNUMBER(F276),N(F276)&gt;=0,N(F276)&lt;=100000,AND(ISNUMBER(Dashboard!$B$3),N(Dashboard!$B$3)&gt;=0,N(Dashboard!$B$3)&lt;=1000000)),F276*Dashboard!$B$3,"Check inputs"))</f>
        <v/>
      </c>
      <c r="I276" s="16" t="str">
        <f>IF(COUNTA($A276:$G276)=0,"",IF($A276="","Check ID",IF(SUMPRODUCT(--($A$2:$A$500=$A276))&gt;1,"Duplicate ID",IF(OR($B276="",SUMPRODUCT(--(Summary!$A$2:$A$21=$B276))=0),"Check area",IF(OR(NOT(OR(D276="Must",D276="Should",D276="Could")),NOT(ISNUMBER(F276)),N(F276)&lt;0,N(F276)&gt;100000),"Check inputs",IF(OR(E276="Standard",E276="Configure",E276="Extend",E276="Gap"),"OK","Not scored"))))))</f>
        <v/>
      </c>
    </row>
    <row r="277" ht="26" customHeight="1" spans="1:9" x14ac:dyDescent="0.25">
      <c r="A277" s="12"/>
      <c r="B277" s="12"/>
      <c r="C277" s="13"/>
      <c r="D277" s="12"/>
      <c r="E277" s="12"/>
      <c r="F277" s="14"/>
      <c r="G277" s="13"/>
      <c r="H277" s="15" t="str">
        <f>IF($A277="","",IF(AND(ISNUMBER(F277),N(F277)&gt;=0,N(F277)&lt;=100000,AND(ISNUMBER(Dashboard!$B$3),N(Dashboard!$B$3)&gt;=0,N(Dashboard!$B$3)&lt;=1000000)),F277*Dashboard!$B$3,"Check inputs"))</f>
        <v/>
      </c>
      <c r="I277" s="16" t="str">
        <f>IF(COUNTA($A277:$G277)=0,"",IF($A277="","Check ID",IF(SUMPRODUCT(--($A$2:$A$500=$A277))&gt;1,"Duplicate ID",IF(OR($B277="",SUMPRODUCT(--(Summary!$A$2:$A$21=$B277))=0),"Check area",IF(OR(NOT(OR(D277="Must",D277="Should",D277="Could")),NOT(ISNUMBER(F277)),N(F277)&lt;0,N(F277)&gt;100000),"Check inputs",IF(OR(E277="Standard",E277="Configure",E277="Extend",E277="Gap"),"OK","Not scored"))))))</f>
        <v/>
      </c>
    </row>
    <row r="278" ht="26" customHeight="1" spans="1:9" x14ac:dyDescent="0.25">
      <c r="A278" s="12"/>
      <c r="B278" s="12"/>
      <c r="C278" s="13"/>
      <c r="D278" s="12"/>
      <c r="E278" s="12"/>
      <c r="F278" s="14"/>
      <c r="G278" s="13"/>
      <c r="H278" s="15" t="str">
        <f>IF($A278="","",IF(AND(ISNUMBER(F278),N(F278)&gt;=0,N(F278)&lt;=100000,AND(ISNUMBER(Dashboard!$B$3),N(Dashboard!$B$3)&gt;=0,N(Dashboard!$B$3)&lt;=1000000)),F278*Dashboard!$B$3,"Check inputs"))</f>
        <v/>
      </c>
      <c r="I278" s="16" t="str">
        <f>IF(COUNTA($A278:$G278)=0,"",IF($A278="","Check ID",IF(SUMPRODUCT(--($A$2:$A$500=$A278))&gt;1,"Duplicate ID",IF(OR($B278="",SUMPRODUCT(--(Summary!$A$2:$A$21=$B278))=0),"Check area",IF(OR(NOT(OR(D278="Must",D278="Should",D278="Could")),NOT(ISNUMBER(F278)),N(F278)&lt;0,N(F278)&gt;100000),"Check inputs",IF(OR(E278="Standard",E278="Configure",E278="Extend",E278="Gap"),"OK","Not scored"))))))</f>
        <v/>
      </c>
    </row>
    <row r="279" ht="26" customHeight="1" spans="1:9" x14ac:dyDescent="0.25">
      <c r="A279" s="12"/>
      <c r="B279" s="12"/>
      <c r="C279" s="13"/>
      <c r="D279" s="12"/>
      <c r="E279" s="12"/>
      <c r="F279" s="14"/>
      <c r="G279" s="13"/>
      <c r="H279" s="15" t="str">
        <f>IF($A279="","",IF(AND(ISNUMBER(F279),N(F279)&gt;=0,N(F279)&lt;=100000,AND(ISNUMBER(Dashboard!$B$3),N(Dashboard!$B$3)&gt;=0,N(Dashboard!$B$3)&lt;=1000000)),F279*Dashboard!$B$3,"Check inputs"))</f>
        <v/>
      </c>
      <c r="I279" s="16" t="str">
        <f>IF(COUNTA($A279:$G279)=0,"",IF($A279="","Check ID",IF(SUMPRODUCT(--($A$2:$A$500=$A279))&gt;1,"Duplicate ID",IF(OR($B279="",SUMPRODUCT(--(Summary!$A$2:$A$21=$B279))=0),"Check area",IF(OR(NOT(OR(D279="Must",D279="Should",D279="Could")),NOT(ISNUMBER(F279)),N(F279)&lt;0,N(F279)&gt;100000),"Check inputs",IF(OR(E279="Standard",E279="Configure",E279="Extend",E279="Gap"),"OK","Not scored"))))))</f>
        <v/>
      </c>
    </row>
    <row r="280" ht="26" customHeight="1" spans="1:9" x14ac:dyDescent="0.25">
      <c r="A280" s="12"/>
      <c r="B280" s="12"/>
      <c r="C280" s="13"/>
      <c r="D280" s="12"/>
      <c r="E280" s="12"/>
      <c r="F280" s="14"/>
      <c r="G280" s="13"/>
      <c r="H280" s="15" t="str">
        <f>IF($A280="","",IF(AND(ISNUMBER(F280),N(F280)&gt;=0,N(F280)&lt;=100000,AND(ISNUMBER(Dashboard!$B$3),N(Dashboard!$B$3)&gt;=0,N(Dashboard!$B$3)&lt;=1000000)),F280*Dashboard!$B$3,"Check inputs"))</f>
        <v/>
      </c>
      <c r="I280" s="16" t="str">
        <f>IF(COUNTA($A280:$G280)=0,"",IF($A280="","Check ID",IF(SUMPRODUCT(--($A$2:$A$500=$A280))&gt;1,"Duplicate ID",IF(OR($B280="",SUMPRODUCT(--(Summary!$A$2:$A$21=$B280))=0),"Check area",IF(OR(NOT(OR(D280="Must",D280="Should",D280="Could")),NOT(ISNUMBER(F280)),N(F280)&lt;0,N(F280)&gt;100000),"Check inputs",IF(OR(E280="Standard",E280="Configure",E280="Extend",E280="Gap"),"OK","Not scored"))))))</f>
        <v/>
      </c>
    </row>
    <row r="281" ht="26" customHeight="1" spans="1:9" x14ac:dyDescent="0.25">
      <c r="A281" s="12"/>
      <c r="B281" s="12"/>
      <c r="C281" s="13"/>
      <c r="D281" s="12"/>
      <c r="E281" s="12"/>
      <c r="F281" s="14"/>
      <c r="G281" s="13"/>
      <c r="H281" s="15" t="str">
        <f>IF($A281="","",IF(AND(ISNUMBER(F281),N(F281)&gt;=0,N(F281)&lt;=100000,AND(ISNUMBER(Dashboard!$B$3),N(Dashboard!$B$3)&gt;=0,N(Dashboard!$B$3)&lt;=1000000)),F281*Dashboard!$B$3,"Check inputs"))</f>
        <v/>
      </c>
      <c r="I281" s="16" t="str">
        <f>IF(COUNTA($A281:$G281)=0,"",IF($A281="","Check ID",IF(SUMPRODUCT(--($A$2:$A$500=$A281))&gt;1,"Duplicate ID",IF(OR($B281="",SUMPRODUCT(--(Summary!$A$2:$A$21=$B281))=0),"Check area",IF(OR(NOT(OR(D281="Must",D281="Should",D281="Could")),NOT(ISNUMBER(F281)),N(F281)&lt;0,N(F281)&gt;100000),"Check inputs",IF(OR(E281="Standard",E281="Configure",E281="Extend",E281="Gap"),"OK","Not scored"))))))</f>
        <v/>
      </c>
    </row>
    <row r="282" ht="26" customHeight="1" spans="1:9" x14ac:dyDescent="0.25">
      <c r="A282" s="12"/>
      <c r="B282" s="12"/>
      <c r="C282" s="13"/>
      <c r="D282" s="12"/>
      <c r="E282" s="12"/>
      <c r="F282" s="14"/>
      <c r="G282" s="13"/>
      <c r="H282" s="15" t="str">
        <f>IF($A282="","",IF(AND(ISNUMBER(F282),N(F282)&gt;=0,N(F282)&lt;=100000,AND(ISNUMBER(Dashboard!$B$3),N(Dashboard!$B$3)&gt;=0,N(Dashboard!$B$3)&lt;=1000000)),F282*Dashboard!$B$3,"Check inputs"))</f>
        <v/>
      </c>
      <c r="I282" s="16" t="str">
        <f>IF(COUNTA($A282:$G282)=0,"",IF($A282="","Check ID",IF(SUMPRODUCT(--($A$2:$A$500=$A282))&gt;1,"Duplicate ID",IF(OR($B282="",SUMPRODUCT(--(Summary!$A$2:$A$21=$B282))=0),"Check area",IF(OR(NOT(OR(D282="Must",D282="Should",D282="Could")),NOT(ISNUMBER(F282)),N(F282)&lt;0,N(F282)&gt;100000),"Check inputs",IF(OR(E282="Standard",E282="Configure",E282="Extend",E282="Gap"),"OK","Not scored"))))))</f>
        <v/>
      </c>
    </row>
    <row r="283" ht="26" customHeight="1" spans="1:9" x14ac:dyDescent="0.25">
      <c r="A283" s="12"/>
      <c r="B283" s="12"/>
      <c r="C283" s="13"/>
      <c r="D283" s="12"/>
      <c r="E283" s="12"/>
      <c r="F283" s="14"/>
      <c r="G283" s="13"/>
      <c r="H283" s="15" t="str">
        <f>IF($A283="","",IF(AND(ISNUMBER(F283),N(F283)&gt;=0,N(F283)&lt;=100000,AND(ISNUMBER(Dashboard!$B$3),N(Dashboard!$B$3)&gt;=0,N(Dashboard!$B$3)&lt;=1000000)),F283*Dashboard!$B$3,"Check inputs"))</f>
        <v/>
      </c>
      <c r="I283" s="16" t="str">
        <f>IF(COUNTA($A283:$G283)=0,"",IF($A283="","Check ID",IF(SUMPRODUCT(--($A$2:$A$500=$A283))&gt;1,"Duplicate ID",IF(OR($B283="",SUMPRODUCT(--(Summary!$A$2:$A$21=$B283))=0),"Check area",IF(OR(NOT(OR(D283="Must",D283="Should",D283="Could")),NOT(ISNUMBER(F283)),N(F283)&lt;0,N(F283)&gt;100000),"Check inputs",IF(OR(E283="Standard",E283="Configure",E283="Extend",E283="Gap"),"OK","Not scored"))))))</f>
        <v/>
      </c>
    </row>
    <row r="284" ht="26" customHeight="1" spans="1:9" x14ac:dyDescent="0.25">
      <c r="A284" s="12"/>
      <c r="B284" s="12"/>
      <c r="C284" s="13"/>
      <c r="D284" s="12"/>
      <c r="E284" s="12"/>
      <c r="F284" s="14"/>
      <c r="G284" s="13"/>
      <c r="H284" s="15" t="str">
        <f>IF($A284="","",IF(AND(ISNUMBER(F284),N(F284)&gt;=0,N(F284)&lt;=100000,AND(ISNUMBER(Dashboard!$B$3),N(Dashboard!$B$3)&gt;=0,N(Dashboard!$B$3)&lt;=1000000)),F284*Dashboard!$B$3,"Check inputs"))</f>
        <v/>
      </c>
      <c r="I284" s="16" t="str">
        <f>IF(COUNTA($A284:$G284)=0,"",IF($A284="","Check ID",IF(SUMPRODUCT(--($A$2:$A$500=$A284))&gt;1,"Duplicate ID",IF(OR($B284="",SUMPRODUCT(--(Summary!$A$2:$A$21=$B284))=0),"Check area",IF(OR(NOT(OR(D284="Must",D284="Should",D284="Could")),NOT(ISNUMBER(F284)),N(F284)&lt;0,N(F284)&gt;100000),"Check inputs",IF(OR(E284="Standard",E284="Configure",E284="Extend",E284="Gap"),"OK","Not scored"))))))</f>
        <v/>
      </c>
    </row>
    <row r="285" ht="26" customHeight="1" spans="1:9" x14ac:dyDescent="0.25">
      <c r="A285" s="12"/>
      <c r="B285" s="12"/>
      <c r="C285" s="13"/>
      <c r="D285" s="12"/>
      <c r="E285" s="12"/>
      <c r="F285" s="14"/>
      <c r="G285" s="13"/>
      <c r="H285" s="15" t="str">
        <f>IF($A285="","",IF(AND(ISNUMBER(F285),N(F285)&gt;=0,N(F285)&lt;=100000,AND(ISNUMBER(Dashboard!$B$3),N(Dashboard!$B$3)&gt;=0,N(Dashboard!$B$3)&lt;=1000000)),F285*Dashboard!$B$3,"Check inputs"))</f>
        <v/>
      </c>
      <c r="I285" s="16" t="str">
        <f>IF(COUNTA($A285:$G285)=0,"",IF($A285="","Check ID",IF(SUMPRODUCT(--($A$2:$A$500=$A285))&gt;1,"Duplicate ID",IF(OR($B285="",SUMPRODUCT(--(Summary!$A$2:$A$21=$B285))=0),"Check area",IF(OR(NOT(OR(D285="Must",D285="Should",D285="Could")),NOT(ISNUMBER(F285)),N(F285)&lt;0,N(F285)&gt;100000),"Check inputs",IF(OR(E285="Standard",E285="Configure",E285="Extend",E285="Gap"),"OK","Not scored"))))))</f>
        <v/>
      </c>
    </row>
    <row r="286" ht="26" customHeight="1" spans="1:9" x14ac:dyDescent="0.25">
      <c r="A286" s="12"/>
      <c r="B286" s="12"/>
      <c r="C286" s="13"/>
      <c r="D286" s="12"/>
      <c r="E286" s="12"/>
      <c r="F286" s="14"/>
      <c r="G286" s="13"/>
      <c r="H286" s="15" t="str">
        <f>IF($A286="","",IF(AND(ISNUMBER(F286),N(F286)&gt;=0,N(F286)&lt;=100000,AND(ISNUMBER(Dashboard!$B$3),N(Dashboard!$B$3)&gt;=0,N(Dashboard!$B$3)&lt;=1000000)),F286*Dashboard!$B$3,"Check inputs"))</f>
        <v/>
      </c>
      <c r="I286" s="16" t="str">
        <f>IF(COUNTA($A286:$G286)=0,"",IF($A286="","Check ID",IF(SUMPRODUCT(--($A$2:$A$500=$A286))&gt;1,"Duplicate ID",IF(OR($B286="",SUMPRODUCT(--(Summary!$A$2:$A$21=$B286))=0),"Check area",IF(OR(NOT(OR(D286="Must",D286="Should",D286="Could")),NOT(ISNUMBER(F286)),N(F286)&lt;0,N(F286)&gt;100000),"Check inputs",IF(OR(E286="Standard",E286="Configure",E286="Extend",E286="Gap"),"OK","Not scored"))))))</f>
        <v/>
      </c>
    </row>
    <row r="287" ht="26" customHeight="1" spans="1:9" x14ac:dyDescent="0.25">
      <c r="A287" s="12"/>
      <c r="B287" s="12"/>
      <c r="C287" s="13"/>
      <c r="D287" s="12"/>
      <c r="E287" s="12"/>
      <c r="F287" s="14"/>
      <c r="G287" s="13"/>
      <c r="H287" s="15" t="str">
        <f>IF($A287="","",IF(AND(ISNUMBER(F287),N(F287)&gt;=0,N(F287)&lt;=100000,AND(ISNUMBER(Dashboard!$B$3),N(Dashboard!$B$3)&gt;=0,N(Dashboard!$B$3)&lt;=1000000)),F287*Dashboard!$B$3,"Check inputs"))</f>
        <v/>
      </c>
      <c r="I287" s="16" t="str">
        <f>IF(COUNTA($A287:$G287)=0,"",IF($A287="","Check ID",IF(SUMPRODUCT(--($A$2:$A$500=$A287))&gt;1,"Duplicate ID",IF(OR($B287="",SUMPRODUCT(--(Summary!$A$2:$A$21=$B287))=0),"Check area",IF(OR(NOT(OR(D287="Must",D287="Should",D287="Could")),NOT(ISNUMBER(F287)),N(F287)&lt;0,N(F287)&gt;100000),"Check inputs",IF(OR(E287="Standard",E287="Configure",E287="Extend",E287="Gap"),"OK","Not scored"))))))</f>
        <v/>
      </c>
    </row>
    <row r="288" ht="26" customHeight="1" spans="1:9" x14ac:dyDescent="0.25">
      <c r="A288" s="12"/>
      <c r="B288" s="12"/>
      <c r="C288" s="13"/>
      <c r="D288" s="12"/>
      <c r="E288" s="12"/>
      <c r="F288" s="14"/>
      <c r="G288" s="13"/>
      <c r="H288" s="15" t="str">
        <f>IF($A288="","",IF(AND(ISNUMBER(F288),N(F288)&gt;=0,N(F288)&lt;=100000,AND(ISNUMBER(Dashboard!$B$3),N(Dashboard!$B$3)&gt;=0,N(Dashboard!$B$3)&lt;=1000000)),F288*Dashboard!$B$3,"Check inputs"))</f>
        <v/>
      </c>
      <c r="I288" s="16" t="str">
        <f>IF(COUNTA($A288:$G288)=0,"",IF($A288="","Check ID",IF(SUMPRODUCT(--($A$2:$A$500=$A288))&gt;1,"Duplicate ID",IF(OR($B288="",SUMPRODUCT(--(Summary!$A$2:$A$21=$B288))=0),"Check area",IF(OR(NOT(OR(D288="Must",D288="Should",D288="Could")),NOT(ISNUMBER(F288)),N(F288)&lt;0,N(F288)&gt;100000),"Check inputs",IF(OR(E288="Standard",E288="Configure",E288="Extend",E288="Gap"),"OK","Not scored"))))))</f>
        <v/>
      </c>
    </row>
    <row r="289" ht="26" customHeight="1" spans="1:9" x14ac:dyDescent="0.25">
      <c r="A289" s="12"/>
      <c r="B289" s="12"/>
      <c r="C289" s="13"/>
      <c r="D289" s="12"/>
      <c r="E289" s="12"/>
      <c r="F289" s="14"/>
      <c r="G289" s="13"/>
      <c r="H289" s="15" t="str">
        <f>IF($A289="","",IF(AND(ISNUMBER(F289),N(F289)&gt;=0,N(F289)&lt;=100000,AND(ISNUMBER(Dashboard!$B$3),N(Dashboard!$B$3)&gt;=0,N(Dashboard!$B$3)&lt;=1000000)),F289*Dashboard!$B$3,"Check inputs"))</f>
        <v/>
      </c>
      <c r="I289" s="16" t="str">
        <f>IF(COUNTA($A289:$G289)=0,"",IF($A289="","Check ID",IF(SUMPRODUCT(--($A$2:$A$500=$A289))&gt;1,"Duplicate ID",IF(OR($B289="",SUMPRODUCT(--(Summary!$A$2:$A$21=$B289))=0),"Check area",IF(OR(NOT(OR(D289="Must",D289="Should",D289="Could")),NOT(ISNUMBER(F289)),N(F289)&lt;0,N(F289)&gt;100000),"Check inputs",IF(OR(E289="Standard",E289="Configure",E289="Extend",E289="Gap"),"OK","Not scored"))))))</f>
        <v/>
      </c>
    </row>
    <row r="290" ht="26" customHeight="1" spans="1:9" x14ac:dyDescent="0.25">
      <c r="A290" s="12"/>
      <c r="B290" s="12"/>
      <c r="C290" s="13"/>
      <c r="D290" s="12"/>
      <c r="E290" s="12"/>
      <c r="F290" s="14"/>
      <c r="G290" s="13"/>
      <c r="H290" s="15" t="str">
        <f>IF($A290="","",IF(AND(ISNUMBER(F290),N(F290)&gt;=0,N(F290)&lt;=100000,AND(ISNUMBER(Dashboard!$B$3),N(Dashboard!$B$3)&gt;=0,N(Dashboard!$B$3)&lt;=1000000)),F290*Dashboard!$B$3,"Check inputs"))</f>
        <v/>
      </c>
      <c r="I290" s="16" t="str">
        <f>IF(COUNTA($A290:$G290)=0,"",IF($A290="","Check ID",IF(SUMPRODUCT(--($A$2:$A$500=$A290))&gt;1,"Duplicate ID",IF(OR($B290="",SUMPRODUCT(--(Summary!$A$2:$A$21=$B290))=0),"Check area",IF(OR(NOT(OR(D290="Must",D290="Should",D290="Could")),NOT(ISNUMBER(F290)),N(F290)&lt;0,N(F290)&gt;100000),"Check inputs",IF(OR(E290="Standard",E290="Configure",E290="Extend",E290="Gap"),"OK","Not scored"))))))</f>
        <v/>
      </c>
    </row>
    <row r="291" ht="26" customHeight="1" spans="1:9" x14ac:dyDescent="0.25">
      <c r="A291" s="12"/>
      <c r="B291" s="12"/>
      <c r="C291" s="13"/>
      <c r="D291" s="12"/>
      <c r="E291" s="12"/>
      <c r="F291" s="14"/>
      <c r="G291" s="13"/>
      <c r="H291" s="15" t="str">
        <f>IF($A291="","",IF(AND(ISNUMBER(F291),N(F291)&gt;=0,N(F291)&lt;=100000,AND(ISNUMBER(Dashboard!$B$3),N(Dashboard!$B$3)&gt;=0,N(Dashboard!$B$3)&lt;=1000000)),F291*Dashboard!$B$3,"Check inputs"))</f>
        <v/>
      </c>
      <c r="I291" s="16" t="str">
        <f>IF(COUNTA($A291:$G291)=0,"",IF($A291="","Check ID",IF(SUMPRODUCT(--($A$2:$A$500=$A291))&gt;1,"Duplicate ID",IF(OR($B291="",SUMPRODUCT(--(Summary!$A$2:$A$21=$B291))=0),"Check area",IF(OR(NOT(OR(D291="Must",D291="Should",D291="Could")),NOT(ISNUMBER(F291)),N(F291)&lt;0,N(F291)&gt;100000),"Check inputs",IF(OR(E291="Standard",E291="Configure",E291="Extend",E291="Gap"),"OK","Not scored"))))))</f>
        <v/>
      </c>
    </row>
    <row r="292" ht="26" customHeight="1" spans="1:9" x14ac:dyDescent="0.25">
      <c r="A292" s="12"/>
      <c r="B292" s="12"/>
      <c r="C292" s="13"/>
      <c r="D292" s="12"/>
      <c r="E292" s="12"/>
      <c r="F292" s="14"/>
      <c r="G292" s="13"/>
      <c r="H292" s="15" t="str">
        <f>IF($A292="","",IF(AND(ISNUMBER(F292),N(F292)&gt;=0,N(F292)&lt;=100000,AND(ISNUMBER(Dashboard!$B$3),N(Dashboard!$B$3)&gt;=0,N(Dashboard!$B$3)&lt;=1000000)),F292*Dashboard!$B$3,"Check inputs"))</f>
        <v/>
      </c>
      <c r="I292" s="16" t="str">
        <f>IF(COUNTA($A292:$G292)=0,"",IF($A292="","Check ID",IF(SUMPRODUCT(--($A$2:$A$500=$A292))&gt;1,"Duplicate ID",IF(OR($B292="",SUMPRODUCT(--(Summary!$A$2:$A$21=$B292))=0),"Check area",IF(OR(NOT(OR(D292="Must",D292="Should",D292="Could")),NOT(ISNUMBER(F292)),N(F292)&lt;0,N(F292)&gt;100000),"Check inputs",IF(OR(E292="Standard",E292="Configure",E292="Extend",E292="Gap"),"OK","Not scored"))))))</f>
        <v/>
      </c>
    </row>
    <row r="293" ht="26" customHeight="1" spans="1:9" x14ac:dyDescent="0.25">
      <c r="A293" s="12"/>
      <c r="B293" s="12"/>
      <c r="C293" s="13"/>
      <c r="D293" s="12"/>
      <c r="E293" s="12"/>
      <c r="F293" s="14"/>
      <c r="G293" s="13"/>
      <c r="H293" s="15" t="str">
        <f>IF($A293="","",IF(AND(ISNUMBER(F293),N(F293)&gt;=0,N(F293)&lt;=100000,AND(ISNUMBER(Dashboard!$B$3),N(Dashboard!$B$3)&gt;=0,N(Dashboard!$B$3)&lt;=1000000)),F293*Dashboard!$B$3,"Check inputs"))</f>
        <v/>
      </c>
      <c r="I293" s="16" t="str">
        <f>IF(COUNTA($A293:$G293)=0,"",IF($A293="","Check ID",IF(SUMPRODUCT(--($A$2:$A$500=$A293))&gt;1,"Duplicate ID",IF(OR($B293="",SUMPRODUCT(--(Summary!$A$2:$A$21=$B293))=0),"Check area",IF(OR(NOT(OR(D293="Must",D293="Should",D293="Could")),NOT(ISNUMBER(F293)),N(F293)&lt;0,N(F293)&gt;100000),"Check inputs",IF(OR(E293="Standard",E293="Configure",E293="Extend",E293="Gap"),"OK","Not scored"))))))</f>
        <v/>
      </c>
    </row>
    <row r="294" ht="26" customHeight="1" spans="1:9" x14ac:dyDescent="0.25">
      <c r="A294" s="12"/>
      <c r="B294" s="12"/>
      <c r="C294" s="13"/>
      <c r="D294" s="12"/>
      <c r="E294" s="12"/>
      <c r="F294" s="14"/>
      <c r="G294" s="13"/>
      <c r="H294" s="15" t="str">
        <f>IF($A294="","",IF(AND(ISNUMBER(F294),N(F294)&gt;=0,N(F294)&lt;=100000,AND(ISNUMBER(Dashboard!$B$3),N(Dashboard!$B$3)&gt;=0,N(Dashboard!$B$3)&lt;=1000000)),F294*Dashboard!$B$3,"Check inputs"))</f>
        <v/>
      </c>
      <c r="I294" s="16" t="str">
        <f>IF(COUNTA($A294:$G294)=0,"",IF($A294="","Check ID",IF(SUMPRODUCT(--($A$2:$A$500=$A294))&gt;1,"Duplicate ID",IF(OR($B294="",SUMPRODUCT(--(Summary!$A$2:$A$21=$B294))=0),"Check area",IF(OR(NOT(OR(D294="Must",D294="Should",D294="Could")),NOT(ISNUMBER(F294)),N(F294)&lt;0,N(F294)&gt;100000),"Check inputs",IF(OR(E294="Standard",E294="Configure",E294="Extend",E294="Gap"),"OK","Not scored"))))))</f>
        <v/>
      </c>
    </row>
    <row r="295" ht="26" customHeight="1" spans="1:9" x14ac:dyDescent="0.25">
      <c r="A295" s="12"/>
      <c r="B295" s="12"/>
      <c r="C295" s="13"/>
      <c r="D295" s="12"/>
      <c r="E295" s="12"/>
      <c r="F295" s="14"/>
      <c r="G295" s="13"/>
      <c r="H295" s="15" t="str">
        <f>IF($A295="","",IF(AND(ISNUMBER(F295),N(F295)&gt;=0,N(F295)&lt;=100000,AND(ISNUMBER(Dashboard!$B$3),N(Dashboard!$B$3)&gt;=0,N(Dashboard!$B$3)&lt;=1000000)),F295*Dashboard!$B$3,"Check inputs"))</f>
        <v/>
      </c>
      <c r="I295" s="16" t="str">
        <f>IF(COUNTA($A295:$G295)=0,"",IF($A295="","Check ID",IF(SUMPRODUCT(--($A$2:$A$500=$A295))&gt;1,"Duplicate ID",IF(OR($B295="",SUMPRODUCT(--(Summary!$A$2:$A$21=$B295))=0),"Check area",IF(OR(NOT(OR(D295="Must",D295="Should",D295="Could")),NOT(ISNUMBER(F295)),N(F295)&lt;0,N(F295)&gt;100000),"Check inputs",IF(OR(E295="Standard",E295="Configure",E295="Extend",E295="Gap"),"OK","Not scored"))))))</f>
        <v/>
      </c>
    </row>
    <row r="296" ht="26" customHeight="1" spans="1:9" x14ac:dyDescent="0.25">
      <c r="A296" s="12"/>
      <c r="B296" s="12"/>
      <c r="C296" s="13"/>
      <c r="D296" s="12"/>
      <c r="E296" s="12"/>
      <c r="F296" s="14"/>
      <c r="G296" s="13"/>
      <c r="H296" s="15" t="str">
        <f>IF($A296="","",IF(AND(ISNUMBER(F296),N(F296)&gt;=0,N(F296)&lt;=100000,AND(ISNUMBER(Dashboard!$B$3),N(Dashboard!$B$3)&gt;=0,N(Dashboard!$B$3)&lt;=1000000)),F296*Dashboard!$B$3,"Check inputs"))</f>
        <v/>
      </c>
      <c r="I296" s="16" t="str">
        <f>IF(COUNTA($A296:$G296)=0,"",IF($A296="","Check ID",IF(SUMPRODUCT(--($A$2:$A$500=$A296))&gt;1,"Duplicate ID",IF(OR($B296="",SUMPRODUCT(--(Summary!$A$2:$A$21=$B296))=0),"Check area",IF(OR(NOT(OR(D296="Must",D296="Should",D296="Could")),NOT(ISNUMBER(F296)),N(F296)&lt;0,N(F296)&gt;100000),"Check inputs",IF(OR(E296="Standard",E296="Configure",E296="Extend",E296="Gap"),"OK","Not scored"))))))</f>
        <v/>
      </c>
    </row>
    <row r="297" ht="26" customHeight="1" spans="1:9" x14ac:dyDescent="0.25">
      <c r="A297" s="12"/>
      <c r="B297" s="12"/>
      <c r="C297" s="13"/>
      <c r="D297" s="12"/>
      <c r="E297" s="12"/>
      <c r="F297" s="14"/>
      <c r="G297" s="13"/>
      <c r="H297" s="15" t="str">
        <f>IF($A297="","",IF(AND(ISNUMBER(F297),N(F297)&gt;=0,N(F297)&lt;=100000,AND(ISNUMBER(Dashboard!$B$3),N(Dashboard!$B$3)&gt;=0,N(Dashboard!$B$3)&lt;=1000000)),F297*Dashboard!$B$3,"Check inputs"))</f>
        <v/>
      </c>
      <c r="I297" s="16" t="str">
        <f>IF(COUNTA($A297:$G297)=0,"",IF($A297="","Check ID",IF(SUMPRODUCT(--($A$2:$A$500=$A297))&gt;1,"Duplicate ID",IF(OR($B297="",SUMPRODUCT(--(Summary!$A$2:$A$21=$B297))=0),"Check area",IF(OR(NOT(OR(D297="Must",D297="Should",D297="Could")),NOT(ISNUMBER(F297)),N(F297)&lt;0,N(F297)&gt;100000),"Check inputs",IF(OR(E297="Standard",E297="Configure",E297="Extend",E297="Gap"),"OK","Not scored"))))))</f>
        <v/>
      </c>
    </row>
    <row r="298" ht="26" customHeight="1" spans="1:9" x14ac:dyDescent="0.25">
      <c r="A298" s="12"/>
      <c r="B298" s="12"/>
      <c r="C298" s="13"/>
      <c r="D298" s="12"/>
      <c r="E298" s="12"/>
      <c r="F298" s="14"/>
      <c r="G298" s="13"/>
      <c r="H298" s="15" t="str">
        <f>IF($A298="","",IF(AND(ISNUMBER(F298),N(F298)&gt;=0,N(F298)&lt;=100000,AND(ISNUMBER(Dashboard!$B$3),N(Dashboard!$B$3)&gt;=0,N(Dashboard!$B$3)&lt;=1000000)),F298*Dashboard!$B$3,"Check inputs"))</f>
        <v/>
      </c>
      <c r="I298" s="16" t="str">
        <f>IF(COUNTA($A298:$G298)=0,"",IF($A298="","Check ID",IF(SUMPRODUCT(--($A$2:$A$500=$A298))&gt;1,"Duplicate ID",IF(OR($B298="",SUMPRODUCT(--(Summary!$A$2:$A$21=$B298))=0),"Check area",IF(OR(NOT(OR(D298="Must",D298="Should",D298="Could")),NOT(ISNUMBER(F298)),N(F298)&lt;0,N(F298)&gt;100000),"Check inputs",IF(OR(E298="Standard",E298="Configure",E298="Extend",E298="Gap"),"OK","Not scored"))))))</f>
        <v/>
      </c>
    </row>
    <row r="299" ht="26" customHeight="1" spans="1:9" x14ac:dyDescent="0.25">
      <c r="A299" s="12"/>
      <c r="B299" s="12"/>
      <c r="C299" s="13"/>
      <c r="D299" s="12"/>
      <c r="E299" s="12"/>
      <c r="F299" s="14"/>
      <c r="G299" s="13"/>
      <c r="H299" s="15" t="str">
        <f>IF($A299="","",IF(AND(ISNUMBER(F299),N(F299)&gt;=0,N(F299)&lt;=100000,AND(ISNUMBER(Dashboard!$B$3),N(Dashboard!$B$3)&gt;=0,N(Dashboard!$B$3)&lt;=1000000)),F299*Dashboard!$B$3,"Check inputs"))</f>
        <v/>
      </c>
      <c r="I299" s="16" t="str">
        <f>IF(COUNTA($A299:$G299)=0,"",IF($A299="","Check ID",IF(SUMPRODUCT(--($A$2:$A$500=$A299))&gt;1,"Duplicate ID",IF(OR($B299="",SUMPRODUCT(--(Summary!$A$2:$A$21=$B299))=0),"Check area",IF(OR(NOT(OR(D299="Must",D299="Should",D299="Could")),NOT(ISNUMBER(F299)),N(F299)&lt;0,N(F299)&gt;100000),"Check inputs",IF(OR(E299="Standard",E299="Configure",E299="Extend",E299="Gap"),"OK","Not scored"))))))</f>
        <v/>
      </c>
    </row>
    <row r="300" ht="26" customHeight="1" spans="1:9" x14ac:dyDescent="0.25">
      <c r="A300" s="12"/>
      <c r="B300" s="12"/>
      <c r="C300" s="13"/>
      <c r="D300" s="12"/>
      <c r="E300" s="12"/>
      <c r="F300" s="14"/>
      <c r="G300" s="13"/>
      <c r="H300" s="15" t="str">
        <f>IF($A300="","",IF(AND(ISNUMBER(F300),N(F300)&gt;=0,N(F300)&lt;=100000,AND(ISNUMBER(Dashboard!$B$3),N(Dashboard!$B$3)&gt;=0,N(Dashboard!$B$3)&lt;=1000000)),F300*Dashboard!$B$3,"Check inputs"))</f>
        <v/>
      </c>
      <c r="I300" s="16" t="str">
        <f>IF(COUNTA($A300:$G300)=0,"",IF($A300="","Check ID",IF(SUMPRODUCT(--($A$2:$A$500=$A300))&gt;1,"Duplicate ID",IF(OR($B300="",SUMPRODUCT(--(Summary!$A$2:$A$21=$B300))=0),"Check area",IF(OR(NOT(OR(D300="Must",D300="Should",D300="Could")),NOT(ISNUMBER(F300)),N(F300)&lt;0,N(F300)&gt;100000),"Check inputs",IF(OR(E300="Standard",E300="Configure",E300="Extend",E300="Gap"),"OK","Not scored"))))))</f>
        <v/>
      </c>
    </row>
    <row r="301" ht="26" customHeight="1" spans="1:9" x14ac:dyDescent="0.25">
      <c r="A301" s="12"/>
      <c r="B301" s="12"/>
      <c r="C301" s="13"/>
      <c r="D301" s="12"/>
      <c r="E301" s="12"/>
      <c r="F301" s="14"/>
      <c r="G301" s="13"/>
      <c r="H301" s="15" t="str">
        <f>IF($A301="","",IF(AND(ISNUMBER(F301),N(F301)&gt;=0,N(F301)&lt;=100000,AND(ISNUMBER(Dashboard!$B$3),N(Dashboard!$B$3)&gt;=0,N(Dashboard!$B$3)&lt;=1000000)),F301*Dashboard!$B$3,"Check inputs"))</f>
        <v/>
      </c>
      <c r="I301" s="16" t="str">
        <f>IF(COUNTA($A301:$G301)=0,"",IF($A301="","Check ID",IF(SUMPRODUCT(--($A$2:$A$500=$A301))&gt;1,"Duplicate ID",IF(OR($B301="",SUMPRODUCT(--(Summary!$A$2:$A$21=$B301))=0),"Check area",IF(OR(NOT(OR(D301="Must",D301="Should",D301="Could")),NOT(ISNUMBER(F301)),N(F301)&lt;0,N(F301)&gt;100000),"Check inputs",IF(OR(E301="Standard",E301="Configure",E301="Extend",E301="Gap"),"OK","Not scored"))))))</f>
        <v/>
      </c>
    </row>
    <row r="302" ht="26" customHeight="1" spans="1:9" x14ac:dyDescent="0.25">
      <c r="A302" s="12"/>
      <c r="B302" s="12"/>
      <c r="C302" s="13"/>
      <c r="D302" s="12"/>
      <c r="E302" s="12"/>
      <c r="F302" s="14"/>
      <c r="G302" s="13"/>
      <c r="H302" s="15" t="str">
        <f>IF($A302="","",IF(AND(ISNUMBER(F302),N(F302)&gt;=0,N(F302)&lt;=100000,AND(ISNUMBER(Dashboard!$B$3),N(Dashboard!$B$3)&gt;=0,N(Dashboard!$B$3)&lt;=1000000)),F302*Dashboard!$B$3,"Check inputs"))</f>
        <v/>
      </c>
      <c r="I302" s="16" t="str">
        <f>IF(COUNTA($A302:$G302)=0,"",IF($A302="","Check ID",IF(SUMPRODUCT(--($A$2:$A$500=$A302))&gt;1,"Duplicate ID",IF(OR($B302="",SUMPRODUCT(--(Summary!$A$2:$A$21=$B302))=0),"Check area",IF(OR(NOT(OR(D302="Must",D302="Should",D302="Could")),NOT(ISNUMBER(F302)),N(F302)&lt;0,N(F302)&gt;100000),"Check inputs",IF(OR(E302="Standard",E302="Configure",E302="Extend",E302="Gap"),"OK","Not scored"))))))</f>
        <v/>
      </c>
    </row>
    <row r="303" ht="26" customHeight="1" spans="1:9" x14ac:dyDescent="0.25">
      <c r="A303" s="12"/>
      <c r="B303" s="12"/>
      <c r="C303" s="13"/>
      <c r="D303" s="12"/>
      <c r="E303" s="12"/>
      <c r="F303" s="14"/>
      <c r="G303" s="13"/>
      <c r="H303" s="15" t="str">
        <f>IF($A303="","",IF(AND(ISNUMBER(F303),N(F303)&gt;=0,N(F303)&lt;=100000,AND(ISNUMBER(Dashboard!$B$3),N(Dashboard!$B$3)&gt;=0,N(Dashboard!$B$3)&lt;=1000000)),F303*Dashboard!$B$3,"Check inputs"))</f>
        <v/>
      </c>
      <c r="I303" s="16" t="str">
        <f>IF(COUNTA($A303:$G303)=0,"",IF($A303="","Check ID",IF(SUMPRODUCT(--($A$2:$A$500=$A303))&gt;1,"Duplicate ID",IF(OR($B303="",SUMPRODUCT(--(Summary!$A$2:$A$21=$B303))=0),"Check area",IF(OR(NOT(OR(D303="Must",D303="Should",D303="Could")),NOT(ISNUMBER(F303)),N(F303)&lt;0,N(F303)&gt;100000),"Check inputs",IF(OR(E303="Standard",E303="Configure",E303="Extend",E303="Gap"),"OK","Not scored"))))))</f>
        <v/>
      </c>
    </row>
    <row r="304" ht="26" customHeight="1" spans="1:9" x14ac:dyDescent="0.25">
      <c r="A304" s="12"/>
      <c r="B304" s="12"/>
      <c r="C304" s="13"/>
      <c r="D304" s="12"/>
      <c r="E304" s="12"/>
      <c r="F304" s="14"/>
      <c r="G304" s="13"/>
      <c r="H304" s="15" t="str">
        <f>IF($A304="","",IF(AND(ISNUMBER(F304),N(F304)&gt;=0,N(F304)&lt;=100000,AND(ISNUMBER(Dashboard!$B$3),N(Dashboard!$B$3)&gt;=0,N(Dashboard!$B$3)&lt;=1000000)),F304*Dashboard!$B$3,"Check inputs"))</f>
        <v/>
      </c>
      <c r="I304" s="16" t="str">
        <f>IF(COUNTA($A304:$G304)=0,"",IF($A304="","Check ID",IF(SUMPRODUCT(--($A$2:$A$500=$A304))&gt;1,"Duplicate ID",IF(OR($B304="",SUMPRODUCT(--(Summary!$A$2:$A$21=$B304))=0),"Check area",IF(OR(NOT(OR(D304="Must",D304="Should",D304="Could")),NOT(ISNUMBER(F304)),N(F304)&lt;0,N(F304)&gt;100000),"Check inputs",IF(OR(E304="Standard",E304="Configure",E304="Extend",E304="Gap"),"OK","Not scored"))))))</f>
        <v/>
      </c>
    </row>
    <row r="305" ht="26" customHeight="1" spans="1:9" x14ac:dyDescent="0.25">
      <c r="A305" s="12"/>
      <c r="B305" s="12"/>
      <c r="C305" s="13"/>
      <c r="D305" s="12"/>
      <c r="E305" s="12"/>
      <c r="F305" s="14"/>
      <c r="G305" s="13"/>
      <c r="H305" s="15" t="str">
        <f>IF($A305="","",IF(AND(ISNUMBER(F305),N(F305)&gt;=0,N(F305)&lt;=100000,AND(ISNUMBER(Dashboard!$B$3),N(Dashboard!$B$3)&gt;=0,N(Dashboard!$B$3)&lt;=1000000)),F305*Dashboard!$B$3,"Check inputs"))</f>
        <v/>
      </c>
      <c r="I305" s="16" t="str">
        <f>IF(COUNTA($A305:$G305)=0,"",IF($A305="","Check ID",IF(SUMPRODUCT(--($A$2:$A$500=$A305))&gt;1,"Duplicate ID",IF(OR($B305="",SUMPRODUCT(--(Summary!$A$2:$A$21=$B305))=0),"Check area",IF(OR(NOT(OR(D305="Must",D305="Should",D305="Could")),NOT(ISNUMBER(F305)),N(F305)&lt;0,N(F305)&gt;100000),"Check inputs",IF(OR(E305="Standard",E305="Configure",E305="Extend",E305="Gap"),"OK","Not scored"))))))</f>
        <v/>
      </c>
    </row>
    <row r="306" ht="26" customHeight="1" spans="1:9" x14ac:dyDescent="0.25">
      <c r="A306" s="12"/>
      <c r="B306" s="12"/>
      <c r="C306" s="13"/>
      <c r="D306" s="12"/>
      <c r="E306" s="12"/>
      <c r="F306" s="14"/>
      <c r="G306" s="13"/>
      <c r="H306" s="15" t="str">
        <f>IF($A306="","",IF(AND(ISNUMBER(F306),N(F306)&gt;=0,N(F306)&lt;=100000,AND(ISNUMBER(Dashboard!$B$3),N(Dashboard!$B$3)&gt;=0,N(Dashboard!$B$3)&lt;=1000000)),F306*Dashboard!$B$3,"Check inputs"))</f>
        <v/>
      </c>
      <c r="I306" s="16" t="str">
        <f>IF(COUNTA($A306:$G306)=0,"",IF($A306="","Check ID",IF(SUMPRODUCT(--($A$2:$A$500=$A306))&gt;1,"Duplicate ID",IF(OR($B306="",SUMPRODUCT(--(Summary!$A$2:$A$21=$B306))=0),"Check area",IF(OR(NOT(OR(D306="Must",D306="Should",D306="Could")),NOT(ISNUMBER(F306)),N(F306)&lt;0,N(F306)&gt;100000),"Check inputs",IF(OR(E306="Standard",E306="Configure",E306="Extend",E306="Gap"),"OK","Not scored"))))))</f>
        <v/>
      </c>
    </row>
    <row r="307" ht="26" customHeight="1" spans="1:9" x14ac:dyDescent="0.25">
      <c r="A307" s="12"/>
      <c r="B307" s="12"/>
      <c r="C307" s="13"/>
      <c r="D307" s="12"/>
      <c r="E307" s="12"/>
      <c r="F307" s="14"/>
      <c r="G307" s="13"/>
      <c r="H307" s="15" t="str">
        <f>IF($A307="","",IF(AND(ISNUMBER(F307),N(F307)&gt;=0,N(F307)&lt;=100000,AND(ISNUMBER(Dashboard!$B$3),N(Dashboard!$B$3)&gt;=0,N(Dashboard!$B$3)&lt;=1000000)),F307*Dashboard!$B$3,"Check inputs"))</f>
        <v/>
      </c>
      <c r="I307" s="16" t="str">
        <f>IF(COUNTA($A307:$G307)=0,"",IF($A307="","Check ID",IF(SUMPRODUCT(--($A$2:$A$500=$A307))&gt;1,"Duplicate ID",IF(OR($B307="",SUMPRODUCT(--(Summary!$A$2:$A$21=$B307))=0),"Check area",IF(OR(NOT(OR(D307="Must",D307="Should",D307="Could")),NOT(ISNUMBER(F307)),N(F307)&lt;0,N(F307)&gt;100000),"Check inputs",IF(OR(E307="Standard",E307="Configure",E307="Extend",E307="Gap"),"OK","Not scored"))))))</f>
        <v/>
      </c>
    </row>
    <row r="308" ht="26" customHeight="1" spans="1:9" x14ac:dyDescent="0.25">
      <c r="A308" s="12"/>
      <c r="B308" s="12"/>
      <c r="C308" s="13"/>
      <c r="D308" s="12"/>
      <c r="E308" s="12"/>
      <c r="F308" s="14"/>
      <c r="G308" s="13"/>
      <c r="H308" s="15" t="str">
        <f>IF($A308="","",IF(AND(ISNUMBER(F308),N(F308)&gt;=0,N(F308)&lt;=100000,AND(ISNUMBER(Dashboard!$B$3),N(Dashboard!$B$3)&gt;=0,N(Dashboard!$B$3)&lt;=1000000)),F308*Dashboard!$B$3,"Check inputs"))</f>
        <v/>
      </c>
      <c r="I308" s="16" t="str">
        <f>IF(COUNTA($A308:$G308)=0,"",IF($A308="","Check ID",IF(SUMPRODUCT(--($A$2:$A$500=$A308))&gt;1,"Duplicate ID",IF(OR($B308="",SUMPRODUCT(--(Summary!$A$2:$A$21=$B308))=0),"Check area",IF(OR(NOT(OR(D308="Must",D308="Should",D308="Could")),NOT(ISNUMBER(F308)),N(F308)&lt;0,N(F308)&gt;100000),"Check inputs",IF(OR(E308="Standard",E308="Configure",E308="Extend",E308="Gap"),"OK","Not scored"))))))</f>
        <v/>
      </c>
    </row>
    <row r="309" ht="26" customHeight="1" spans="1:9" x14ac:dyDescent="0.25">
      <c r="A309" s="12"/>
      <c r="B309" s="12"/>
      <c r="C309" s="13"/>
      <c r="D309" s="12"/>
      <c r="E309" s="12"/>
      <c r="F309" s="14"/>
      <c r="G309" s="13"/>
      <c r="H309" s="15" t="str">
        <f>IF($A309="","",IF(AND(ISNUMBER(F309),N(F309)&gt;=0,N(F309)&lt;=100000,AND(ISNUMBER(Dashboard!$B$3),N(Dashboard!$B$3)&gt;=0,N(Dashboard!$B$3)&lt;=1000000)),F309*Dashboard!$B$3,"Check inputs"))</f>
        <v/>
      </c>
      <c r="I309" s="16" t="str">
        <f>IF(COUNTA($A309:$G309)=0,"",IF($A309="","Check ID",IF(SUMPRODUCT(--($A$2:$A$500=$A309))&gt;1,"Duplicate ID",IF(OR($B309="",SUMPRODUCT(--(Summary!$A$2:$A$21=$B309))=0),"Check area",IF(OR(NOT(OR(D309="Must",D309="Should",D309="Could")),NOT(ISNUMBER(F309)),N(F309)&lt;0,N(F309)&gt;100000),"Check inputs",IF(OR(E309="Standard",E309="Configure",E309="Extend",E309="Gap"),"OK","Not scored"))))))</f>
        <v/>
      </c>
    </row>
    <row r="310" ht="26" customHeight="1" spans="1:9" x14ac:dyDescent="0.25">
      <c r="A310" s="12"/>
      <c r="B310" s="12"/>
      <c r="C310" s="13"/>
      <c r="D310" s="12"/>
      <c r="E310" s="12"/>
      <c r="F310" s="14"/>
      <c r="G310" s="13"/>
      <c r="H310" s="15" t="str">
        <f>IF($A310="","",IF(AND(ISNUMBER(F310),N(F310)&gt;=0,N(F310)&lt;=100000,AND(ISNUMBER(Dashboard!$B$3),N(Dashboard!$B$3)&gt;=0,N(Dashboard!$B$3)&lt;=1000000)),F310*Dashboard!$B$3,"Check inputs"))</f>
        <v/>
      </c>
      <c r="I310" s="16" t="str">
        <f>IF(COUNTA($A310:$G310)=0,"",IF($A310="","Check ID",IF(SUMPRODUCT(--($A$2:$A$500=$A310))&gt;1,"Duplicate ID",IF(OR($B310="",SUMPRODUCT(--(Summary!$A$2:$A$21=$B310))=0),"Check area",IF(OR(NOT(OR(D310="Must",D310="Should",D310="Could")),NOT(ISNUMBER(F310)),N(F310)&lt;0,N(F310)&gt;100000),"Check inputs",IF(OR(E310="Standard",E310="Configure",E310="Extend",E310="Gap"),"OK","Not scored"))))))</f>
        <v/>
      </c>
    </row>
    <row r="311" ht="26" customHeight="1" spans="1:9" x14ac:dyDescent="0.25">
      <c r="A311" s="12"/>
      <c r="B311" s="12"/>
      <c r="C311" s="13"/>
      <c r="D311" s="12"/>
      <c r="E311" s="12"/>
      <c r="F311" s="14"/>
      <c r="G311" s="13"/>
      <c r="H311" s="15" t="str">
        <f>IF($A311="","",IF(AND(ISNUMBER(F311),N(F311)&gt;=0,N(F311)&lt;=100000,AND(ISNUMBER(Dashboard!$B$3),N(Dashboard!$B$3)&gt;=0,N(Dashboard!$B$3)&lt;=1000000)),F311*Dashboard!$B$3,"Check inputs"))</f>
        <v/>
      </c>
      <c r="I311" s="16" t="str">
        <f>IF(COUNTA($A311:$G311)=0,"",IF($A311="","Check ID",IF(SUMPRODUCT(--($A$2:$A$500=$A311))&gt;1,"Duplicate ID",IF(OR($B311="",SUMPRODUCT(--(Summary!$A$2:$A$21=$B311))=0),"Check area",IF(OR(NOT(OR(D311="Must",D311="Should",D311="Could")),NOT(ISNUMBER(F311)),N(F311)&lt;0,N(F311)&gt;100000),"Check inputs",IF(OR(E311="Standard",E311="Configure",E311="Extend",E311="Gap"),"OK","Not scored"))))))</f>
        <v/>
      </c>
    </row>
    <row r="312" ht="26" customHeight="1" spans="1:9" x14ac:dyDescent="0.25">
      <c r="A312" s="12"/>
      <c r="B312" s="12"/>
      <c r="C312" s="13"/>
      <c r="D312" s="12"/>
      <c r="E312" s="12"/>
      <c r="F312" s="14"/>
      <c r="G312" s="13"/>
      <c r="H312" s="15" t="str">
        <f>IF($A312="","",IF(AND(ISNUMBER(F312),N(F312)&gt;=0,N(F312)&lt;=100000,AND(ISNUMBER(Dashboard!$B$3),N(Dashboard!$B$3)&gt;=0,N(Dashboard!$B$3)&lt;=1000000)),F312*Dashboard!$B$3,"Check inputs"))</f>
        <v/>
      </c>
      <c r="I312" s="16" t="str">
        <f>IF(COUNTA($A312:$G312)=0,"",IF($A312="","Check ID",IF(SUMPRODUCT(--($A$2:$A$500=$A312))&gt;1,"Duplicate ID",IF(OR($B312="",SUMPRODUCT(--(Summary!$A$2:$A$21=$B312))=0),"Check area",IF(OR(NOT(OR(D312="Must",D312="Should",D312="Could")),NOT(ISNUMBER(F312)),N(F312)&lt;0,N(F312)&gt;100000),"Check inputs",IF(OR(E312="Standard",E312="Configure",E312="Extend",E312="Gap"),"OK","Not scored"))))))</f>
        <v/>
      </c>
    </row>
    <row r="313" ht="26" customHeight="1" spans="1:9" x14ac:dyDescent="0.25">
      <c r="A313" s="12"/>
      <c r="B313" s="12"/>
      <c r="C313" s="13"/>
      <c r="D313" s="12"/>
      <c r="E313" s="12"/>
      <c r="F313" s="14"/>
      <c r="G313" s="13"/>
      <c r="H313" s="15" t="str">
        <f>IF($A313="","",IF(AND(ISNUMBER(F313),N(F313)&gt;=0,N(F313)&lt;=100000,AND(ISNUMBER(Dashboard!$B$3),N(Dashboard!$B$3)&gt;=0,N(Dashboard!$B$3)&lt;=1000000)),F313*Dashboard!$B$3,"Check inputs"))</f>
        <v/>
      </c>
      <c r="I313" s="16" t="str">
        <f>IF(COUNTA($A313:$G313)=0,"",IF($A313="","Check ID",IF(SUMPRODUCT(--($A$2:$A$500=$A313))&gt;1,"Duplicate ID",IF(OR($B313="",SUMPRODUCT(--(Summary!$A$2:$A$21=$B313))=0),"Check area",IF(OR(NOT(OR(D313="Must",D313="Should",D313="Could")),NOT(ISNUMBER(F313)),N(F313)&lt;0,N(F313)&gt;100000),"Check inputs",IF(OR(E313="Standard",E313="Configure",E313="Extend",E313="Gap"),"OK","Not scored"))))))</f>
        <v/>
      </c>
    </row>
    <row r="314" ht="26" customHeight="1" spans="1:9" x14ac:dyDescent="0.25">
      <c r="A314" s="12"/>
      <c r="B314" s="12"/>
      <c r="C314" s="13"/>
      <c r="D314" s="12"/>
      <c r="E314" s="12"/>
      <c r="F314" s="14"/>
      <c r="G314" s="13"/>
      <c r="H314" s="15" t="str">
        <f>IF($A314="","",IF(AND(ISNUMBER(F314),N(F314)&gt;=0,N(F314)&lt;=100000,AND(ISNUMBER(Dashboard!$B$3),N(Dashboard!$B$3)&gt;=0,N(Dashboard!$B$3)&lt;=1000000)),F314*Dashboard!$B$3,"Check inputs"))</f>
        <v/>
      </c>
      <c r="I314" s="16" t="str">
        <f>IF(COUNTA($A314:$G314)=0,"",IF($A314="","Check ID",IF(SUMPRODUCT(--($A$2:$A$500=$A314))&gt;1,"Duplicate ID",IF(OR($B314="",SUMPRODUCT(--(Summary!$A$2:$A$21=$B314))=0),"Check area",IF(OR(NOT(OR(D314="Must",D314="Should",D314="Could")),NOT(ISNUMBER(F314)),N(F314)&lt;0,N(F314)&gt;100000),"Check inputs",IF(OR(E314="Standard",E314="Configure",E314="Extend",E314="Gap"),"OK","Not scored"))))))</f>
        <v/>
      </c>
    </row>
    <row r="315" ht="26" customHeight="1" spans="1:9" x14ac:dyDescent="0.25">
      <c r="A315" s="12"/>
      <c r="B315" s="12"/>
      <c r="C315" s="13"/>
      <c r="D315" s="12"/>
      <c r="E315" s="12"/>
      <c r="F315" s="14"/>
      <c r="G315" s="13"/>
      <c r="H315" s="15" t="str">
        <f>IF($A315="","",IF(AND(ISNUMBER(F315),N(F315)&gt;=0,N(F315)&lt;=100000,AND(ISNUMBER(Dashboard!$B$3),N(Dashboard!$B$3)&gt;=0,N(Dashboard!$B$3)&lt;=1000000)),F315*Dashboard!$B$3,"Check inputs"))</f>
        <v/>
      </c>
      <c r="I315" s="16" t="str">
        <f>IF(COUNTA($A315:$G315)=0,"",IF($A315="","Check ID",IF(SUMPRODUCT(--($A$2:$A$500=$A315))&gt;1,"Duplicate ID",IF(OR($B315="",SUMPRODUCT(--(Summary!$A$2:$A$21=$B315))=0),"Check area",IF(OR(NOT(OR(D315="Must",D315="Should",D315="Could")),NOT(ISNUMBER(F315)),N(F315)&lt;0,N(F315)&gt;100000),"Check inputs",IF(OR(E315="Standard",E315="Configure",E315="Extend",E315="Gap"),"OK","Not scored"))))))</f>
        <v/>
      </c>
    </row>
    <row r="316" ht="26" customHeight="1" spans="1:9" x14ac:dyDescent="0.25">
      <c r="A316" s="12"/>
      <c r="B316" s="12"/>
      <c r="C316" s="13"/>
      <c r="D316" s="12"/>
      <c r="E316" s="12"/>
      <c r="F316" s="14"/>
      <c r="G316" s="13"/>
      <c r="H316" s="15" t="str">
        <f>IF($A316="","",IF(AND(ISNUMBER(F316),N(F316)&gt;=0,N(F316)&lt;=100000,AND(ISNUMBER(Dashboard!$B$3),N(Dashboard!$B$3)&gt;=0,N(Dashboard!$B$3)&lt;=1000000)),F316*Dashboard!$B$3,"Check inputs"))</f>
        <v/>
      </c>
      <c r="I316" s="16" t="str">
        <f>IF(COUNTA($A316:$G316)=0,"",IF($A316="","Check ID",IF(SUMPRODUCT(--($A$2:$A$500=$A316))&gt;1,"Duplicate ID",IF(OR($B316="",SUMPRODUCT(--(Summary!$A$2:$A$21=$B316))=0),"Check area",IF(OR(NOT(OR(D316="Must",D316="Should",D316="Could")),NOT(ISNUMBER(F316)),N(F316)&lt;0,N(F316)&gt;100000),"Check inputs",IF(OR(E316="Standard",E316="Configure",E316="Extend",E316="Gap"),"OK","Not scored"))))))</f>
        <v/>
      </c>
    </row>
    <row r="317" ht="26" customHeight="1" spans="1:9" x14ac:dyDescent="0.25">
      <c r="A317" s="12"/>
      <c r="B317" s="12"/>
      <c r="C317" s="13"/>
      <c r="D317" s="12"/>
      <c r="E317" s="12"/>
      <c r="F317" s="14"/>
      <c r="G317" s="13"/>
      <c r="H317" s="15" t="str">
        <f>IF($A317="","",IF(AND(ISNUMBER(F317),N(F317)&gt;=0,N(F317)&lt;=100000,AND(ISNUMBER(Dashboard!$B$3),N(Dashboard!$B$3)&gt;=0,N(Dashboard!$B$3)&lt;=1000000)),F317*Dashboard!$B$3,"Check inputs"))</f>
        <v/>
      </c>
      <c r="I317" s="16" t="str">
        <f>IF(COUNTA($A317:$G317)=0,"",IF($A317="","Check ID",IF(SUMPRODUCT(--($A$2:$A$500=$A317))&gt;1,"Duplicate ID",IF(OR($B317="",SUMPRODUCT(--(Summary!$A$2:$A$21=$B317))=0),"Check area",IF(OR(NOT(OR(D317="Must",D317="Should",D317="Could")),NOT(ISNUMBER(F317)),N(F317)&lt;0,N(F317)&gt;100000),"Check inputs",IF(OR(E317="Standard",E317="Configure",E317="Extend",E317="Gap"),"OK","Not scored"))))))</f>
        <v/>
      </c>
    </row>
    <row r="318" ht="26" customHeight="1" spans="1:9" x14ac:dyDescent="0.25">
      <c r="A318" s="12"/>
      <c r="B318" s="12"/>
      <c r="C318" s="13"/>
      <c r="D318" s="12"/>
      <c r="E318" s="12"/>
      <c r="F318" s="14"/>
      <c r="G318" s="13"/>
      <c r="H318" s="15" t="str">
        <f>IF($A318="","",IF(AND(ISNUMBER(F318),N(F318)&gt;=0,N(F318)&lt;=100000,AND(ISNUMBER(Dashboard!$B$3),N(Dashboard!$B$3)&gt;=0,N(Dashboard!$B$3)&lt;=1000000)),F318*Dashboard!$B$3,"Check inputs"))</f>
        <v/>
      </c>
      <c r="I318" s="16" t="str">
        <f>IF(COUNTA($A318:$G318)=0,"",IF($A318="","Check ID",IF(SUMPRODUCT(--($A$2:$A$500=$A318))&gt;1,"Duplicate ID",IF(OR($B318="",SUMPRODUCT(--(Summary!$A$2:$A$21=$B318))=0),"Check area",IF(OR(NOT(OR(D318="Must",D318="Should",D318="Could")),NOT(ISNUMBER(F318)),N(F318)&lt;0,N(F318)&gt;100000),"Check inputs",IF(OR(E318="Standard",E318="Configure",E318="Extend",E318="Gap"),"OK","Not scored"))))))</f>
        <v/>
      </c>
    </row>
    <row r="319" ht="26" customHeight="1" spans="1:9" x14ac:dyDescent="0.25">
      <c r="A319" s="12"/>
      <c r="B319" s="12"/>
      <c r="C319" s="13"/>
      <c r="D319" s="12"/>
      <c r="E319" s="12"/>
      <c r="F319" s="14"/>
      <c r="G319" s="13"/>
      <c r="H319" s="15" t="str">
        <f>IF($A319="","",IF(AND(ISNUMBER(F319),N(F319)&gt;=0,N(F319)&lt;=100000,AND(ISNUMBER(Dashboard!$B$3),N(Dashboard!$B$3)&gt;=0,N(Dashboard!$B$3)&lt;=1000000)),F319*Dashboard!$B$3,"Check inputs"))</f>
        <v/>
      </c>
      <c r="I319" s="16" t="str">
        <f>IF(COUNTA($A319:$G319)=0,"",IF($A319="","Check ID",IF(SUMPRODUCT(--($A$2:$A$500=$A319))&gt;1,"Duplicate ID",IF(OR($B319="",SUMPRODUCT(--(Summary!$A$2:$A$21=$B319))=0),"Check area",IF(OR(NOT(OR(D319="Must",D319="Should",D319="Could")),NOT(ISNUMBER(F319)),N(F319)&lt;0,N(F319)&gt;100000),"Check inputs",IF(OR(E319="Standard",E319="Configure",E319="Extend",E319="Gap"),"OK","Not scored"))))))</f>
        <v/>
      </c>
    </row>
    <row r="320" ht="26" customHeight="1" spans="1:9" x14ac:dyDescent="0.25">
      <c r="A320" s="12"/>
      <c r="B320" s="12"/>
      <c r="C320" s="13"/>
      <c r="D320" s="12"/>
      <c r="E320" s="12"/>
      <c r="F320" s="14"/>
      <c r="G320" s="13"/>
      <c r="H320" s="15" t="str">
        <f>IF($A320="","",IF(AND(ISNUMBER(F320),N(F320)&gt;=0,N(F320)&lt;=100000,AND(ISNUMBER(Dashboard!$B$3),N(Dashboard!$B$3)&gt;=0,N(Dashboard!$B$3)&lt;=1000000)),F320*Dashboard!$B$3,"Check inputs"))</f>
        <v/>
      </c>
      <c r="I320" s="16" t="str">
        <f>IF(COUNTA($A320:$G320)=0,"",IF($A320="","Check ID",IF(SUMPRODUCT(--($A$2:$A$500=$A320))&gt;1,"Duplicate ID",IF(OR($B320="",SUMPRODUCT(--(Summary!$A$2:$A$21=$B320))=0),"Check area",IF(OR(NOT(OR(D320="Must",D320="Should",D320="Could")),NOT(ISNUMBER(F320)),N(F320)&lt;0,N(F320)&gt;100000),"Check inputs",IF(OR(E320="Standard",E320="Configure",E320="Extend",E320="Gap"),"OK","Not scored"))))))</f>
        <v/>
      </c>
    </row>
    <row r="321" ht="26" customHeight="1" spans="1:9" x14ac:dyDescent="0.25">
      <c r="A321" s="12"/>
      <c r="B321" s="12"/>
      <c r="C321" s="13"/>
      <c r="D321" s="12"/>
      <c r="E321" s="12"/>
      <c r="F321" s="14"/>
      <c r="G321" s="13"/>
      <c r="H321" s="15" t="str">
        <f>IF($A321="","",IF(AND(ISNUMBER(F321),N(F321)&gt;=0,N(F321)&lt;=100000,AND(ISNUMBER(Dashboard!$B$3),N(Dashboard!$B$3)&gt;=0,N(Dashboard!$B$3)&lt;=1000000)),F321*Dashboard!$B$3,"Check inputs"))</f>
        <v/>
      </c>
      <c r="I321" s="16" t="str">
        <f>IF(COUNTA($A321:$G321)=0,"",IF($A321="","Check ID",IF(SUMPRODUCT(--($A$2:$A$500=$A321))&gt;1,"Duplicate ID",IF(OR($B321="",SUMPRODUCT(--(Summary!$A$2:$A$21=$B321))=0),"Check area",IF(OR(NOT(OR(D321="Must",D321="Should",D321="Could")),NOT(ISNUMBER(F321)),N(F321)&lt;0,N(F321)&gt;100000),"Check inputs",IF(OR(E321="Standard",E321="Configure",E321="Extend",E321="Gap"),"OK","Not scored"))))))</f>
        <v/>
      </c>
    </row>
    <row r="322" ht="26" customHeight="1" spans="1:9" x14ac:dyDescent="0.25">
      <c r="A322" s="12"/>
      <c r="B322" s="12"/>
      <c r="C322" s="13"/>
      <c r="D322" s="12"/>
      <c r="E322" s="12"/>
      <c r="F322" s="14"/>
      <c r="G322" s="13"/>
      <c r="H322" s="15" t="str">
        <f>IF($A322="","",IF(AND(ISNUMBER(F322),N(F322)&gt;=0,N(F322)&lt;=100000,AND(ISNUMBER(Dashboard!$B$3),N(Dashboard!$B$3)&gt;=0,N(Dashboard!$B$3)&lt;=1000000)),F322*Dashboard!$B$3,"Check inputs"))</f>
        <v/>
      </c>
      <c r="I322" s="16" t="str">
        <f>IF(COUNTA($A322:$G322)=0,"",IF($A322="","Check ID",IF(SUMPRODUCT(--($A$2:$A$500=$A322))&gt;1,"Duplicate ID",IF(OR($B322="",SUMPRODUCT(--(Summary!$A$2:$A$21=$B322))=0),"Check area",IF(OR(NOT(OR(D322="Must",D322="Should",D322="Could")),NOT(ISNUMBER(F322)),N(F322)&lt;0,N(F322)&gt;100000),"Check inputs",IF(OR(E322="Standard",E322="Configure",E322="Extend",E322="Gap"),"OK","Not scored"))))))</f>
        <v/>
      </c>
    </row>
    <row r="323" ht="26" customHeight="1" spans="1:9" x14ac:dyDescent="0.25">
      <c r="A323" s="12"/>
      <c r="B323" s="12"/>
      <c r="C323" s="13"/>
      <c r="D323" s="12"/>
      <c r="E323" s="12"/>
      <c r="F323" s="14"/>
      <c r="G323" s="13"/>
      <c r="H323" s="15" t="str">
        <f>IF($A323="","",IF(AND(ISNUMBER(F323),N(F323)&gt;=0,N(F323)&lt;=100000,AND(ISNUMBER(Dashboard!$B$3),N(Dashboard!$B$3)&gt;=0,N(Dashboard!$B$3)&lt;=1000000)),F323*Dashboard!$B$3,"Check inputs"))</f>
        <v/>
      </c>
      <c r="I323" s="16" t="str">
        <f>IF(COUNTA($A323:$G323)=0,"",IF($A323="","Check ID",IF(SUMPRODUCT(--($A$2:$A$500=$A323))&gt;1,"Duplicate ID",IF(OR($B323="",SUMPRODUCT(--(Summary!$A$2:$A$21=$B323))=0),"Check area",IF(OR(NOT(OR(D323="Must",D323="Should",D323="Could")),NOT(ISNUMBER(F323)),N(F323)&lt;0,N(F323)&gt;100000),"Check inputs",IF(OR(E323="Standard",E323="Configure",E323="Extend",E323="Gap"),"OK","Not scored"))))))</f>
        <v/>
      </c>
    </row>
    <row r="324" ht="26" customHeight="1" spans="1:9" x14ac:dyDescent="0.25">
      <c r="A324" s="12"/>
      <c r="B324" s="12"/>
      <c r="C324" s="13"/>
      <c r="D324" s="12"/>
      <c r="E324" s="12"/>
      <c r="F324" s="14"/>
      <c r="G324" s="13"/>
      <c r="H324" s="15" t="str">
        <f>IF($A324="","",IF(AND(ISNUMBER(F324),N(F324)&gt;=0,N(F324)&lt;=100000,AND(ISNUMBER(Dashboard!$B$3),N(Dashboard!$B$3)&gt;=0,N(Dashboard!$B$3)&lt;=1000000)),F324*Dashboard!$B$3,"Check inputs"))</f>
        <v/>
      </c>
      <c r="I324" s="16" t="str">
        <f>IF(COUNTA($A324:$G324)=0,"",IF($A324="","Check ID",IF(SUMPRODUCT(--($A$2:$A$500=$A324))&gt;1,"Duplicate ID",IF(OR($B324="",SUMPRODUCT(--(Summary!$A$2:$A$21=$B324))=0),"Check area",IF(OR(NOT(OR(D324="Must",D324="Should",D324="Could")),NOT(ISNUMBER(F324)),N(F324)&lt;0,N(F324)&gt;100000),"Check inputs",IF(OR(E324="Standard",E324="Configure",E324="Extend",E324="Gap"),"OK","Not scored"))))))</f>
        <v/>
      </c>
    </row>
    <row r="325" ht="26" customHeight="1" spans="1:9" x14ac:dyDescent="0.25">
      <c r="A325" s="12"/>
      <c r="B325" s="12"/>
      <c r="C325" s="13"/>
      <c r="D325" s="12"/>
      <c r="E325" s="12"/>
      <c r="F325" s="14"/>
      <c r="G325" s="13"/>
      <c r="H325" s="15" t="str">
        <f>IF($A325="","",IF(AND(ISNUMBER(F325),N(F325)&gt;=0,N(F325)&lt;=100000,AND(ISNUMBER(Dashboard!$B$3),N(Dashboard!$B$3)&gt;=0,N(Dashboard!$B$3)&lt;=1000000)),F325*Dashboard!$B$3,"Check inputs"))</f>
        <v/>
      </c>
      <c r="I325" s="16" t="str">
        <f>IF(COUNTA($A325:$G325)=0,"",IF($A325="","Check ID",IF(SUMPRODUCT(--($A$2:$A$500=$A325))&gt;1,"Duplicate ID",IF(OR($B325="",SUMPRODUCT(--(Summary!$A$2:$A$21=$B325))=0),"Check area",IF(OR(NOT(OR(D325="Must",D325="Should",D325="Could")),NOT(ISNUMBER(F325)),N(F325)&lt;0,N(F325)&gt;100000),"Check inputs",IF(OR(E325="Standard",E325="Configure",E325="Extend",E325="Gap"),"OK","Not scored"))))))</f>
        <v/>
      </c>
    </row>
    <row r="326" ht="26" customHeight="1" spans="1:9" x14ac:dyDescent="0.25">
      <c r="A326" s="12"/>
      <c r="B326" s="12"/>
      <c r="C326" s="13"/>
      <c r="D326" s="12"/>
      <c r="E326" s="12"/>
      <c r="F326" s="14"/>
      <c r="G326" s="13"/>
      <c r="H326" s="15" t="str">
        <f>IF($A326="","",IF(AND(ISNUMBER(F326),N(F326)&gt;=0,N(F326)&lt;=100000,AND(ISNUMBER(Dashboard!$B$3),N(Dashboard!$B$3)&gt;=0,N(Dashboard!$B$3)&lt;=1000000)),F326*Dashboard!$B$3,"Check inputs"))</f>
        <v/>
      </c>
      <c r="I326" s="16" t="str">
        <f>IF(COUNTA($A326:$G326)=0,"",IF($A326="","Check ID",IF(SUMPRODUCT(--($A$2:$A$500=$A326))&gt;1,"Duplicate ID",IF(OR($B326="",SUMPRODUCT(--(Summary!$A$2:$A$21=$B326))=0),"Check area",IF(OR(NOT(OR(D326="Must",D326="Should",D326="Could")),NOT(ISNUMBER(F326)),N(F326)&lt;0,N(F326)&gt;100000),"Check inputs",IF(OR(E326="Standard",E326="Configure",E326="Extend",E326="Gap"),"OK","Not scored"))))))</f>
        <v/>
      </c>
    </row>
    <row r="327" ht="26" customHeight="1" spans="1:9" x14ac:dyDescent="0.25">
      <c r="A327" s="12"/>
      <c r="B327" s="12"/>
      <c r="C327" s="13"/>
      <c r="D327" s="12"/>
      <c r="E327" s="12"/>
      <c r="F327" s="14"/>
      <c r="G327" s="13"/>
      <c r="H327" s="15" t="str">
        <f>IF($A327="","",IF(AND(ISNUMBER(F327),N(F327)&gt;=0,N(F327)&lt;=100000,AND(ISNUMBER(Dashboard!$B$3),N(Dashboard!$B$3)&gt;=0,N(Dashboard!$B$3)&lt;=1000000)),F327*Dashboard!$B$3,"Check inputs"))</f>
        <v/>
      </c>
      <c r="I327" s="16" t="str">
        <f>IF(COUNTA($A327:$G327)=0,"",IF($A327="","Check ID",IF(SUMPRODUCT(--($A$2:$A$500=$A327))&gt;1,"Duplicate ID",IF(OR($B327="",SUMPRODUCT(--(Summary!$A$2:$A$21=$B327))=0),"Check area",IF(OR(NOT(OR(D327="Must",D327="Should",D327="Could")),NOT(ISNUMBER(F327)),N(F327)&lt;0,N(F327)&gt;100000),"Check inputs",IF(OR(E327="Standard",E327="Configure",E327="Extend",E327="Gap"),"OK","Not scored"))))))</f>
        <v/>
      </c>
    </row>
    <row r="328" ht="26" customHeight="1" spans="1:9" x14ac:dyDescent="0.25">
      <c r="A328" s="12"/>
      <c r="B328" s="12"/>
      <c r="C328" s="13"/>
      <c r="D328" s="12"/>
      <c r="E328" s="12"/>
      <c r="F328" s="14"/>
      <c r="G328" s="13"/>
      <c r="H328" s="15" t="str">
        <f>IF($A328="","",IF(AND(ISNUMBER(F328),N(F328)&gt;=0,N(F328)&lt;=100000,AND(ISNUMBER(Dashboard!$B$3),N(Dashboard!$B$3)&gt;=0,N(Dashboard!$B$3)&lt;=1000000)),F328*Dashboard!$B$3,"Check inputs"))</f>
        <v/>
      </c>
      <c r="I328" s="16" t="str">
        <f>IF(COUNTA($A328:$G328)=0,"",IF($A328="","Check ID",IF(SUMPRODUCT(--($A$2:$A$500=$A328))&gt;1,"Duplicate ID",IF(OR($B328="",SUMPRODUCT(--(Summary!$A$2:$A$21=$B328))=0),"Check area",IF(OR(NOT(OR(D328="Must",D328="Should",D328="Could")),NOT(ISNUMBER(F328)),N(F328)&lt;0,N(F328)&gt;100000),"Check inputs",IF(OR(E328="Standard",E328="Configure",E328="Extend",E328="Gap"),"OK","Not scored"))))))</f>
        <v/>
      </c>
    </row>
    <row r="329" ht="26" customHeight="1" spans="1:9" x14ac:dyDescent="0.25">
      <c r="A329" s="12"/>
      <c r="B329" s="12"/>
      <c r="C329" s="13"/>
      <c r="D329" s="12"/>
      <c r="E329" s="12"/>
      <c r="F329" s="14"/>
      <c r="G329" s="13"/>
      <c r="H329" s="15" t="str">
        <f>IF($A329="","",IF(AND(ISNUMBER(F329),N(F329)&gt;=0,N(F329)&lt;=100000,AND(ISNUMBER(Dashboard!$B$3),N(Dashboard!$B$3)&gt;=0,N(Dashboard!$B$3)&lt;=1000000)),F329*Dashboard!$B$3,"Check inputs"))</f>
        <v/>
      </c>
      <c r="I329" s="16" t="str">
        <f>IF(COUNTA($A329:$G329)=0,"",IF($A329="","Check ID",IF(SUMPRODUCT(--($A$2:$A$500=$A329))&gt;1,"Duplicate ID",IF(OR($B329="",SUMPRODUCT(--(Summary!$A$2:$A$21=$B329))=0),"Check area",IF(OR(NOT(OR(D329="Must",D329="Should",D329="Could")),NOT(ISNUMBER(F329)),N(F329)&lt;0,N(F329)&gt;100000),"Check inputs",IF(OR(E329="Standard",E329="Configure",E329="Extend",E329="Gap"),"OK","Not scored"))))))</f>
        <v/>
      </c>
    </row>
    <row r="330" ht="26" customHeight="1" spans="1:9" x14ac:dyDescent="0.25">
      <c r="A330" s="12"/>
      <c r="B330" s="12"/>
      <c r="C330" s="13"/>
      <c r="D330" s="12"/>
      <c r="E330" s="12"/>
      <c r="F330" s="14"/>
      <c r="G330" s="13"/>
      <c r="H330" s="15" t="str">
        <f>IF($A330="","",IF(AND(ISNUMBER(F330),N(F330)&gt;=0,N(F330)&lt;=100000,AND(ISNUMBER(Dashboard!$B$3),N(Dashboard!$B$3)&gt;=0,N(Dashboard!$B$3)&lt;=1000000)),F330*Dashboard!$B$3,"Check inputs"))</f>
        <v/>
      </c>
      <c r="I330" s="16" t="str">
        <f>IF(COUNTA($A330:$G330)=0,"",IF($A330="","Check ID",IF(SUMPRODUCT(--($A$2:$A$500=$A330))&gt;1,"Duplicate ID",IF(OR($B330="",SUMPRODUCT(--(Summary!$A$2:$A$21=$B330))=0),"Check area",IF(OR(NOT(OR(D330="Must",D330="Should",D330="Could")),NOT(ISNUMBER(F330)),N(F330)&lt;0,N(F330)&gt;100000),"Check inputs",IF(OR(E330="Standard",E330="Configure",E330="Extend",E330="Gap"),"OK","Not scored"))))))</f>
        <v/>
      </c>
    </row>
    <row r="331" ht="26" customHeight="1" spans="1:9" x14ac:dyDescent="0.25">
      <c r="A331" s="12"/>
      <c r="B331" s="12"/>
      <c r="C331" s="13"/>
      <c r="D331" s="12"/>
      <c r="E331" s="12"/>
      <c r="F331" s="14"/>
      <c r="G331" s="13"/>
      <c r="H331" s="15" t="str">
        <f>IF($A331="","",IF(AND(ISNUMBER(F331),N(F331)&gt;=0,N(F331)&lt;=100000,AND(ISNUMBER(Dashboard!$B$3),N(Dashboard!$B$3)&gt;=0,N(Dashboard!$B$3)&lt;=1000000)),F331*Dashboard!$B$3,"Check inputs"))</f>
        <v/>
      </c>
      <c r="I331" s="16" t="str">
        <f>IF(COUNTA($A331:$G331)=0,"",IF($A331="","Check ID",IF(SUMPRODUCT(--($A$2:$A$500=$A331))&gt;1,"Duplicate ID",IF(OR($B331="",SUMPRODUCT(--(Summary!$A$2:$A$21=$B331))=0),"Check area",IF(OR(NOT(OR(D331="Must",D331="Should",D331="Could")),NOT(ISNUMBER(F331)),N(F331)&lt;0,N(F331)&gt;100000),"Check inputs",IF(OR(E331="Standard",E331="Configure",E331="Extend",E331="Gap"),"OK","Not scored"))))))</f>
        <v/>
      </c>
    </row>
    <row r="332" ht="26" customHeight="1" spans="1:9" x14ac:dyDescent="0.25">
      <c r="A332" s="12"/>
      <c r="B332" s="12"/>
      <c r="C332" s="13"/>
      <c r="D332" s="12"/>
      <c r="E332" s="12"/>
      <c r="F332" s="14"/>
      <c r="G332" s="13"/>
      <c r="H332" s="15" t="str">
        <f>IF($A332="","",IF(AND(ISNUMBER(F332),N(F332)&gt;=0,N(F332)&lt;=100000,AND(ISNUMBER(Dashboard!$B$3),N(Dashboard!$B$3)&gt;=0,N(Dashboard!$B$3)&lt;=1000000)),F332*Dashboard!$B$3,"Check inputs"))</f>
        <v/>
      </c>
      <c r="I332" s="16" t="str">
        <f>IF(COUNTA($A332:$G332)=0,"",IF($A332="","Check ID",IF(SUMPRODUCT(--($A$2:$A$500=$A332))&gt;1,"Duplicate ID",IF(OR($B332="",SUMPRODUCT(--(Summary!$A$2:$A$21=$B332))=0),"Check area",IF(OR(NOT(OR(D332="Must",D332="Should",D332="Could")),NOT(ISNUMBER(F332)),N(F332)&lt;0,N(F332)&gt;100000),"Check inputs",IF(OR(E332="Standard",E332="Configure",E332="Extend",E332="Gap"),"OK","Not scored"))))))</f>
        <v/>
      </c>
    </row>
    <row r="333" ht="26" customHeight="1" spans="1:9" x14ac:dyDescent="0.25">
      <c r="A333" s="12"/>
      <c r="B333" s="12"/>
      <c r="C333" s="13"/>
      <c r="D333" s="12"/>
      <c r="E333" s="12"/>
      <c r="F333" s="14"/>
      <c r="G333" s="13"/>
      <c r="H333" s="15" t="str">
        <f>IF($A333="","",IF(AND(ISNUMBER(F333),N(F333)&gt;=0,N(F333)&lt;=100000,AND(ISNUMBER(Dashboard!$B$3),N(Dashboard!$B$3)&gt;=0,N(Dashboard!$B$3)&lt;=1000000)),F333*Dashboard!$B$3,"Check inputs"))</f>
        <v/>
      </c>
      <c r="I333" s="16" t="str">
        <f>IF(COUNTA($A333:$G333)=0,"",IF($A333="","Check ID",IF(SUMPRODUCT(--($A$2:$A$500=$A333))&gt;1,"Duplicate ID",IF(OR($B333="",SUMPRODUCT(--(Summary!$A$2:$A$21=$B333))=0),"Check area",IF(OR(NOT(OR(D333="Must",D333="Should",D333="Could")),NOT(ISNUMBER(F333)),N(F333)&lt;0,N(F333)&gt;100000),"Check inputs",IF(OR(E333="Standard",E333="Configure",E333="Extend",E333="Gap"),"OK","Not scored"))))))</f>
        <v/>
      </c>
    </row>
    <row r="334" ht="26" customHeight="1" spans="1:9" x14ac:dyDescent="0.25">
      <c r="A334" s="12"/>
      <c r="B334" s="12"/>
      <c r="C334" s="13"/>
      <c r="D334" s="12"/>
      <c r="E334" s="12"/>
      <c r="F334" s="14"/>
      <c r="G334" s="13"/>
      <c r="H334" s="15" t="str">
        <f>IF($A334="","",IF(AND(ISNUMBER(F334),N(F334)&gt;=0,N(F334)&lt;=100000,AND(ISNUMBER(Dashboard!$B$3),N(Dashboard!$B$3)&gt;=0,N(Dashboard!$B$3)&lt;=1000000)),F334*Dashboard!$B$3,"Check inputs"))</f>
        <v/>
      </c>
      <c r="I334" s="16" t="str">
        <f>IF(COUNTA($A334:$G334)=0,"",IF($A334="","Check ID",IF(SUMPRODUCT(--($A$2:$A$500=$A334))&gt;1,"Duplicate ID",IF(OR($B334="",SUMPRODUCT(--(Summary!$A$2:$A$21=$B334))=0),"Check area",IF(OR(NOT(OR(D334="Must",D334="Should",D334="Could")),NOT(ISNUMBER(F334)),N(F334)&lt;0,N(F334)&gt;100000),"Check inputs",IF(OR(E334="Standard",E334="Configure",E334="Extend",E334="Gap"),"OK","Not scored"))))))</f>
        <v/>
      </c>
    </row>
    <row r="335" ht="26" customHeight="1" spans="1:9" x14ac:dyDescent="0.25">
      <c r="A335" s="12"/>
      <c r="B335" s="12"/>
      <c r="C335" s="13"/>
      <c r="D335" s="12"/>
      <c r="E335" s="12"/>
      <c r="F335" s="14"/>
      <c r="G335" s="13"/>
      <c r="H335" s="15" t="str">
        <f>IF($A335="","",IF(AND(ISNUMBER(F335),N(F335)&gt;=0,N(F335)&lt;=100000,AND(ISNUMBER(Dashboard!$B$3),N(Dashboard!$B$3)&gt;=0,N(Dashboard!$B$3)&lt;=1000000)),F335*Dashboard!$B$3,"Check inputs"))</f>
        <v/>
      </c>
      <c r="I335" s="16" t="str">
        <f>IF(COUNTA($A335:$G335)=0,"",IF($A335="","Check ID",IF(SUMPRODUCT(--($A$2:$A$500=$A335))&gt;1,"Duplicate ID",IF(OR($B335="",SUMPRODUCT(--(Summary!$A$2:$A$21=$B335))=0),"Check area",IF(OR(NOT(OR(D335="Must",D335="Should",D335="Could")),NOT(ISNUMBER(F335)),N(F335)&lt;0,N(F335)&gt;100000),"Check inputs",IF(OR(E335="Standard",E335="Configure",E335="Extend",E335="Gap"),"OK","Not scored"))))))</f>
        <v/>
      </c>
    </row>
    <row r="336" ht="26" customHeight="1" spans="1:9" x14ac:dyDescent="0.25">
      <c r="A336" s="12"/>
      <c r="B336" s="12"/>
      <c r="C336" s="13"/>
      <c r="D336" s="12"/>
      <c r="E336" s="12"/>
      <c r="F336" s="14"/>
      <c r="G336" s="13"/>
      <c r="H336" s="15" t="str">
        <f>IF($A336="","",IF(AND(ISNUMBER(F336),N(F336)&gt;=0,N(F336)&lt;=100000,AND(ISNUMBER(Dashboard!$B$3),N(Dashboard!$B$3)&gt;=0,N(Dashboard!$B$3)&lt;=1000000)),F336*Dashboard!$B$3,"Check inputs"))</f>
        <v/>
      </c>
      <c r="I336" s="16" t="str">
        <f>IF(COUNTA($A336:$G336)=0,"",IF($A336="","Check ID",IF(SUMPRODUCT(--($A$2:$A$500=$A336))&gt;1,"Duplicate ID",IF(OR($B336="",SUMPRODUCT(--(Summary!$A$2:$A$21=$B336))=0),"Check area",IF(OR(NOT(OR(D336="Must",D336="Should",D336="Could")),NOT(ISNUMBER(F336)),N(F336)&lt;0,N(F336)&gt;100000),"Check inputs",IF(OR(E336="Standard",E336="Configure",E336="Extend",E336="Gap"),"OK","Not scored"))))))</f>
        <v/>
      </c>
    </row>
    <row r="337" ht="26" customHeight="1" spans="1:9" x14ac:dyDescent="0.25">
      <c r="A337" s="12"/>
      <c r="B337" s="12"/>
      <c r="C337" s="13"/>
      <c r="D337" s="12"/>
      <c r="E337" s="12"/>
      <c r="F337" s="14"/>
      <c r="G337" s="13"/>
      <c r="H337" s="15" t="str">
        <f>IF($A337="","",IF(AND(ISNUMBER(F337),N(F337)&gt;=0,N(F337)&lt;=100000,AND(ISNUMBER(Dashboard!$B$3),N(Dashboard!$B$3)&gt;=0,N(Dashboard!$B$3)&lt;=1000000)),F337*Dashboard!$B$3,"Check inputs"))</f>
        <v/>
      </c>
      <c r="I337" s="16" t="str">
        <f>IF(COUNTA($A337:$G337)=0,"",IF($A337="","Check ID",IF(SUMPRODUCT(--($A$2:$A$500=$A337))&gt;1,"Duplicate ID",IF(OR($B337="",SUMPRODUCT(--(Summary!$A$2:$A$21=$B337))=0),"Check area",IF(OR(NOT(OR(D337="Must",D337="Should",D337="Could")),NOT(ISNUMBER(F337)),N(F337)&lt;0,N(F337)&gt;100000),"Check inputs",IF(OR(E337="Standard",E337="Configure",E337="Extend",E337="Gap"),"OK","Not scored"))))))</f>
        <v/>
      </c>
    </row>
    <row r="338" ht="26" customHeight="1" spans="1:9" x14ac:dyDescent="0.25">
      <c r="A338" s="12"/>
      <c r="B338" s="12"/>
      <c r="C338" s="13"/>
      <c r="D338" s="12"/>
      <c r="E338" s="12"/>
      <c r="F338" s="14"/>
      <c r="G338" s="13"/>
      <c r="H338" s="15" t="str">
        <f>IF($A338="","",IF(AND(ISNUMBER(F338),N(F338)&gt;=0,N(F338)&lt;=100000,AND(ISNUMBER(Dashboard!$B$3),N(Dashboard!$B$3)&gt;=0,N(Dashboard!$B$3)&lt;=1000000)),F338*Dashboard!$B$3,"Check inputs"))</f>
        <v/>
      </c>
      <c r="I338" s="16" t="str">
        <f>IF(COUNTA($A338:$G338)=0,"",IF($A338="","Check ID",IF(SUMPRODUCT(--($A$2:$A$500=$A338))&gt;1,"Duplicate ID",IF(OR($B338="",SUMPRODUCT(--(Summary!$A$2:$A$21=$B338))=0),"Check area",IF(OR(NOT(OR(D338="Must",D338="Should",D338="Could")),NOT(ISNUMBER(F338)),N(F338)&lt;0,N(F338)&gt;100000),"Check inputs",IF(OR(E338="Standard",E338="Configure",E338="Extend",E338="Gap"),"OK","Not scored"))))))</f>
        <v/>
      </c>
    </row>
    <row r="339" ht="26" customHeight="1" spans="1:9" x14ac:dyDescent="0.25">
      <c r="A339" s="12"/>
      <c r="B339" s="12"/>
      <c r="C339" s="13"/>
      <c r="D339" s="12"/>
      <c r="E339" s="12"/>
      <c r="F339" s="14"/>
      <c r="G339" s="13"/>
      <c r="H339" s="15" t="str">
        <f>IF($A339="","",IF(AND(ISNUMBER(F339),N(F339)&gt;=0,N(F339)&lt;=100000,AND(ISNUMBER(Dashboard!$B$3),N(Dashboard!$B$3)&gt;=0,N(Dashboard!$B$3)&lt;=1000000)),F339*Dashboard!$B$3,"Check inputs"))</f>
        <v/>
      </c>
      <c r="I339" s="16" t="str">
        <f>IF(COUNTA($A339:$G339)=0,"",IF($A339="","Check ID",IF(SUMPRODUCT(--($A$2:$A$500=$A339))&gt;1,"Duplicate ID",IF(OR($B339="",SUMPRODUCT(--(Summary!$A$2:$A$21=$B339))=0),"Check area",IF(OR(NOT(OR(D339="Must",D339="Should",D339="Could")),NOT(ISNUMBER(F339)),N(F339)&lt;0,N(F339)&gt;100000),"Check inputs",IF(OR(E339="Standard",E339="Configure",E339="Extend",E339="Gap"),"OK","Not scored"))))))</f>
        <v/>
      </c>
    </row>
    <row r="340" ht="26" customHeight="1" spans="1:9" x14ac:dyDescent="0.25">
      <c r="A340" s="12"/>
      <c r="B340" s="12"/>
      <c r="C340" s="13"/>
      <c r="D340" s="12"/>
      <c r="E340" s="12"/>
      <c r="F340" s="14"/>
      <c r="G340" s="13"/>
      <c r="H340" s="15" t="str">
        <f>IF($A340="","",IF(AND(ISNUMBER(F340),N(F340)&gt;=0,N(F340)&lt;=100000,AND(ISNUMBER(Dashboard!$B$3),N(Dashboard!$B$3)&gt;=0,N(Dashboard!$B$3)&lt;=1000000)),F340*Dashboard!$B$3,"Check inputs"))</f>
        <v/>
      </c>
      <c r="I340" s="16" t="str">
        <f>IF(COUNTA($A340:$G340)=0,"",IF($A340="","Check ID",IF(SUMPRODUCT(--($A$2:$A$500=$A340))&gt;1,"Duplicate ID",IF(OR($B340="",SUMPRODUCT(--(Summary!$A$2:$A$21=$B340))=0),"Check area",IF(OR(NOT(OR(D340="Must",D340="Should",D340="Could")),NOT(ISNUMBER(F340)),N(F340)&lt;0,N(F340)&gt;100000),"Check inputs",IF(OR(E340="Standard",E340="Configure",E340="Extend",E340="Gap"),"OK","Not scored"))))))</f>
        <v/>
      </c>
    </row>
    <row r="341" ht="26" customHeight="1" spans="1:9" x14ac:dyDescent="0.25">
      <c r="A341" s="12"/>
      <c r="B341" s="12"/>
      <c r="C341" s="13"/>
      <c r="D341" s="12"/>
      <c r="E341" s="12"/>
      <c r="F341" s="14"/>
      <c r="G341" s="13"/>
      <c r="H341" s="15" t="str">
        <f>IF($A341="","",IF(AND(ISNUMBER(F341),N(F341)&gt;=0,N(F341)&lt;=100000,AND(ISNUMBER(Dashboard!$B$3),N(Dashboard!$B$3)&gt;=0,N(Dashboard!$B$3)&lt;=1000000)),F341*Dashboard!$B$3,"Check inputs"))</f>
        <v/>
      </c>
      <c r="I341" s="16" t="str">
        <f>IF(COUNTA($A341:$G341)=0,"",IF($A341="","Check ID",IF(SUMPRODUCT(--($A$2:$A$500=$A341))&gt;1,"Duplicate ID",IF(OR($B341="",SUMPRODUCT(--(Summary!$A$2:$A$21=$B341))=0),"Check area",IF(OR(NOT(OR(D341="Must",D341="Should",D341="Could")),NOT(ISNUMBER(F341)),N(F341)&lt;0,N(F341)&gt;100000),"Check inputs",IF(OR(E341="Standard",E341="Configure",E341="Extend",E341="Gap"),"OK","Not scored"))))))</f>
        <v/>
      </c>
    </row>
    <row r="342" ht="26" customHeight="1" spans="1:9" x14ac:dyDescent="0.25">
      <c r="A342" s="12"/>
      <c r="B342" s="12"/>
      <c r="C342" s="13"/>
      <c r="D342" s="12"/>
      <c r="E342" s="12"/>
      <c r="F342" s="14"/>
      <c r="G342" s="13"/>
      <c r="H342" s="15" t="str">
        <f>IF($A342="","",IF(AND(ISNUMBER(F342),N(F342)&gt;=0,N(F342)&lt;=100000,AND(ISNUMBER(Dashboard!$B$3),N(Dashboard!$B$3)&gt;=0,N(Dashboard!$B$3)&lt;=1000000)),F342*Dashboard!$B$3,"Check inputs"))</f>
        <v/>
      </c>
      <c r="I342" s="16" t="str">
        <f>IF(COUNTA($A342:$G342)=0,"",IF($A342="","Check ID",IF(SUMPRODUCT(--($A$2:$A$500=$A342))&gt;1,"Duplicate ID",IF(OR($B342="",SUMPRODUCT(--(Summary!$A$2:$A$21=$B342))=0),"Check area",IF(OR(NOT(OR(D342="Must",D342="Should",D342="Could")),NOT(ISNUMBER(F342)),N(F342)&lt;0,N(F342)&gt;100000),"Check inputs",IF(OR(E342="Standard",E342="Configure",E342="Extend",E342="Gap"),"OK","Not scored"))))))</f>
        <v/>
      </c>
    </row>
    <row r="343" ht="26" customHeight="1" spans="1:9" x14ac:dyDescent="0.25">
      <c r="A343" s="12"/>
      <c r="B343" s="12"/>
      <c r="C343" s="13"/>
      <c r="D343" s="12"/>
      <c r="E343" s="12"/>
      <c r="F343" s="14"/>
      <c r="G343" s="13"/>
      <c r="H343" s="15" t="str">
        <f>IF($A343="","",IF(AND(ISNUMBER(F343),N(F343)&gt;=0,N(F343)&lt;=100000,AND(ISNUMBER(Dashboard!$B$3),N(Dashboard!$B$3)&gt;=0,N(Dashboard!$B$3)&lt;=1000000)),F343*Dashboard!$B$3,"Check inputs"))</f>
        <v/>
      </c>
      <c r="I343" s="16" t="str">
        <f>IF(COUNTA($A343:$G343)=0,"",IF($A343="","Check ID",IF(SUMPRODUCT(--($A$2:$A$500=$A343))&gt;1,"Duplicate ID",IF(OR($B343="",SUMPRODUCT(--(Summary!$A$2:$A$21=$B343))=0),"Check area",IF(OR(NOT(OR(D343="Must",D343="Should",D343="Could")),NOT(ISNUMBER(F343)),N(F343)&lt;0,N(F343)&gt;100000),"Check inputs",IF(OR(E343="Standard",E343="Configure",E343="Extend",E343="Gap"),"OK","Not scored"))))))</f>
        <v/>
      </c>
    </row>
    <row r="344" ht="26" customHeight="1" spans="1:9" x14ac:dyDescent="0.25">
      <c r="A344" s="12"/>
      <c r="B344" s="12"/>
      <c r="C344" s="13"/>
      <c r="D344" s="12"/>
      <c r="E344" s="12"/>
      <c r="F344" s="14"/>
      <c r="G344" s="13"/>
      <c r="H344" s="15" t="str">
        <f>IF($A344="","",IF(AND(ISNUMBER(F344),N(F344)&gt;=0,N(F344)&lt;=100000,AND(ISNUMBER(Dashboard!$B$3),N(Dashboard!$B$3)&gt;=0,N(Dashboard!$B$3)&lt;=1000000)),F344*Dashboard!$B$3,"Check inputs"))</f>
        <v/>
      </c>
      <c r="I344" s="16" t="str">
        <f>IF(COUNTA($A344:$G344)=0,"",IF($A344="","Check ID",IF(SUMPRODUCT(--($A$2:$A$500=$A344))&gt;1,"Duplicate ID",IF(OR($B344="",SUMPRODUCT(--(Summary!$A$2:$A$21=$B344))=0),"Check area",IF(OR(NOT(OR(D344="Must",D344="Should",D344="Could")),NOT(ISNUMBER(F344)),N(F344)&lt;0,N(F344)&gt;100000),"Check inputs",IF(OR(E344="Standard",E344="Configure",E344="Extend",E344="Gap"),"OK","Not scored"))))))</f>
        <v/>
      </c>
    </row>
    <row r="345" ht="26" customHeight="1" spans="1:9" x14ac:dyDescent="0.25">
      <c r="A345" s="12"/>
      <c r="B345" s="12"/>
      <c r="C345" s="13"/>
      <c r="D345" s="12"/>
      <c r="E345" s="12"/>
      <c r="F345" s="14"/>
      <c r="G345" s="13"/>
      <c r="H345" s="15" t="str">
        <f>IF($A345="","",IF(AND(ISNUMBER(F345),N(F345)&gt;=0,N(F345)&lt;=100000,AND(ISNUMBER(Dashboard!$B$3),N(Dashboard!$B$3)&gt;=0,N(Dashboard!$B$3)&lt;=1000000)),F345*Dashboard!$B$3,"Check inputs"))</f>
        <v/>
      </c>
      <c r="I345" s="16" t="str">
        <f>IF(COUNTA($A345:$G345)=0,"",IF($A345="","Check ID",IF(SUMPRODUCT(--($A$2:$A$500=$A345))&gt;1,"Duplicate ID",IF(OR($B345="",SUMPRODUCT(--(Summary!$A$2:$A$21=$B345))=0),"Check area",IF(OR(NOT(OR(D345="Must",D345="Should",D345="Could")),NOT(ISNUMBER(F345)),N(F345)&lt;0,N(F345)&gt;100000),"Check inputs",IF(OR(E345="Standard",E345="Configure",E345="Extend",E345="Gap"),"OK","Not scored"))))))</f>
        <v/>
      </c>
    </row>
    <row r="346" ht="26" customHeight="1" spans="1:9" x14ac:dyDescent="0.25">
      <c r="A346" s="12"/>
      <c r="B346" s="12"/>
      <c r="C346" s="13"/>
      <c r="D346" s="12"/>
      <c r="E346" s="12"/>
      <c r="F346" s="14"/>
      <c r="G346" s="13"/>
      <c r="H346" s="15" t="str">
        <f>IF($A346="","",IF(AND(ISNUMBER(F346),N(F346)&gt;=0,N(F346)&lt;=100000,AND(ISNUMBER(Dashboard!$B$3),N(Dashboard!$B$3)&gt;=0,N(Dashboard!$B$3)&lt;=1000000)),F346*Dashboard!$B$3,"Check inputs"))</f>
        <v/>
      </c>
      <c r="I346" s="16" t="str">
        <f>IF(COUNTA($A346:$G346)=0,"",IF($A346="","Check ID",IF(SUMPRODUCT(--($A$2:$A$500=$A346))&gt;1,"Duplicate ID",IF(OR($B346="",SUMPRODUCT(--(Summary!$A$2:$A$21=$B346))=0),"Check area",IF(OR(NOT(OR(D346="Must",D346="Should",D346="Could")),NOT(ISNUMBER(F346)),N(F346)&lt;0,N(F346)&gt;100000),"Check inputs",IF(OR(E346="Standard",E346="Configure",E346="Extend",E346="Gap"),"OK","Not scored"))))))</f>
        <v/>
      </c>
    </row>
    <row r="347" ht="26" customHeight="1" spans="1:9" x14ac:dyDescent="0.25">
      <c r="A347" s="12"/>
      <c r="B347" s="12"/>
      <c r="C347" s="13"/>
      <c r="D347" s="12"/>
      <c r="E347" s="12"/>
      <c r="F347" s="14"/>
      <c r="G347" s="13"/>
      <c r="H347" s="15" t="str">
        <f>IF($A347="","",IF(AND(ISNUMBER(F347),N(F347)&gt;=0,N(F347)&lt;=100000,AND(ISNUMBER(Dashboard!$B$3),N(Dashboard!$B$3)&gt;=0,N(Dashboard!$B$3)&lt;=1000000)),F347*Dashboard!$B$3,"Check inputs"))</f>
        <v/>
      </c>
      <c r="I347" s="16" t="str">
        <f>IF(COUNTA($A347:$G347)=0,"",IF($A347="","Check ID",IF(SUMPRODUCT(--($A$2:$A$500=$A347))&gt;1,"Duplicate ID",IF(OR($B347="",SUMPRODUCT(--(Summary!$A$2:$A$21=$B347))=0),"Check area",IF(OR(NOT(OR(D347="Must",D347="Should",D347="Could")),NOT(ISNUMBER(F347)),N(F347)&lt;0,N(F347)&gt;100000),"Check inputs",IF(OR(E347="Standard",E347="Configure",E347="Extend",E347="Gap"),"OK","Not scored"))))))</f>
        <v/>
      </c>
    </row>
    <row r="348" ht="26" customHeight="1" spans="1:9" x14ac:dyDescent="0.25">
      <c r="A348" s="12"/>
      <c r="B348" s="12"/>
      <c r="C348" s="13"/>
      <c r="D348" s="12"/>
      <c r="E348" s="12"/>
      <c r="F348" s="14"/>
      <c r="G348" s="13"/>
      <c r="H348" s="15" t="str">
        <f>IF($A348="","",IF(AND(ISNUMBER(F348),N(F348)&gt;=0,N(F348)&lt;=100000,AND(ISNUMBER(Dashboard!$B$3),N(Dashboard!$B$3)&gt;=0,N(Dashboard!$B$3)&lt;=1000000)),F348*Dashboard!$B$3,"Check inputs"))</f>
        <v/>
      </c>
      <c r="I348" s="16" t="str">
        <f>IF(COUNTA($A348:$G348)=0,"",IF($A348="","Check ID",IF(SUMPRODUCT(--($A$2:$A$500=$A348))&gt;1,"Duplicate ID",IF(OR($B348="",SUMPRODUCT(--(Summary!$A$2:$A$21=$B348))=0),"Check area",IF(OR(NOT(OR(D348="Must",D348="Should",D348="Could")),NOT(ISNUMBER(F348)),N(F348)&lt;0,N(F348)&gt;100000),"Check inputs",IF(OR(E348="Standard",E348="Configure",E348="Extend",E348="Gap"),"OK","Not scored"))))))</f>
        <v/>
      </c>
    </row>
    <row r="349" ht="26" customHeight="1" spans="1:9" x14ac:dyDescent="0.25">
      <c r="A349" s="12"/>
      <c r="B349" s="12"/>
      <c r="C349" s="13"/>
      <c r="D349" s="12"/>
      <c r="E349" s="12"/>
      <c r="F349" s="14"/>
      <c r="G349" s="13"/>
      <c r="H349" s="15" t="str">
        <f>IF($A349="","",IF(AND(ISNUMBER(F349),N(F349)&gt;=0,N(F349)&lt;=100000,AND(ISNUMBER(Dashboard!$B$3),N(Dashboard!$B$3)&gt;=0,N(Dashboard!$B$3)&lt;=1000000)),F349*Dashboard!$B$3,"Check inputs"))</f>
        <v/>
      </c>
      <c r="I349" s="16" t="str">
        <f>IF(COUNTA($A349:$G349)=0,"",IF($A349="","Check ID",IF(SUMPRODUCT(--($A$2:$A$500=$A349))&gt;1,"Duplicate ID",IF(OR($B349="",SUMPRODUCT(--(Summary!$A$2:$A$21=$B349))=0),"Check area",IF(OR(NOT(OR(D349="Must",D349="Should",D349="Could")),NOT(ISNUMBER(F349)),N(F349)&lt;0,N(F349)&gt;100000),"Check inputs",IF(OR(E349="Standard",E349="Configure",E349="Extend",E349="Gap"),"OK","Not scored"))))))</f>
        <v/>
      </c>
    </row>
    <row r="350" ht="26" customHeight="1" spans="1:9" x14ac:dyDescent="0.25">
      <c r="A350" s="12"/>
      <c r="B350" s="12"/>
      <c r="C350" s="13"/>
      <c r="D350" s="12"/>
      <c r="E350" s="12"/>
      <c r="F350" s="14"/>
      <c r="G350" s="13"/>
      <c r="H350" s="15" t="str">
        <f>IF($A350="","",IF(AND(ISNUMBER(F350),N(F350)&gt;=0,N(F350)&lt;=100000,AND(ISNUMBER(Dashboard!$B$3),N(Dashboard!$B$3)&gt;=0,N(Dashboard!$B$3)&lt;=1000000)),F350*Dashboard!$B$3,"Check inputs"))</f>
        <v/>
      </c>
      <c r="I350" s="16" t="str">
        <f>IF(COUNTA($A350:$G350)=0,"",IF($A350="","Check ID",IF(SUMPRODUCT(--($A$2:$A$500=$A350))&gt;1,"Duplicate ID",IF(OR($B350="",SUMPRODUCT(--(Summary!$A$2:$A$21=$B350))=0),"Check area",IF(OR(NOT(OR(D350="Must",D350="Should",D350="Could")),NOT(ISNUMBER(F350)),N(F350)&lt;0,N(F350)&gt;100000),"Check inputs",IF(OR(E350="Standard",E350="Configure",E350="Extend",E350="Gap"),"OK","Not scored"))))))</f>
        <v/>
      </c>
    </row>
    <row r="351" ht="26" customHeight="1" spans="1:9" x14ac:dyDescent="0.25">
      <c r="A351" s="12"/>
      <c r="B351" s="12"/>
      <c r="C351" s="13"/>
      <c r="D351" s="12"/>
      <c r="E351" s="12"/>
      <c r="F351" s="14"/>
      <c r="G351" s="13"/>
      <c r="H351" s="15" t="str">
        <f>IF($A351="","",IF(AND(ISNUMBER(F351),N(F351)&gt;=0,N(F351)&lt;=100000,AND(ISNUMBER(Dashboard!$B$3),N(Dashboard!$B$3)&gt;=0,N(Dashboard!$B$3)&lt;=1000000)),F351*Dashboard!$B$3,"Check inputs"))</f>
        <v/>
      </c>
      <c r="I351" s="16" t="str">
        <f>IF(COUNTA($A351:$G351)=0,"",IF($A351="","Check ID",IF(SUMPRODUCT(--($A$2:$A$500=$A351))&gt;1,"Duplicate ID",IF(OR($B351="",SUMPRODUCT(--(Summary!$A$2:$A$21=$B351))=0),"Check area",IF(OR(NOT(OR(D351="Must",D351="Should",D351="Could")),NOT(ISNUMBER(F351)),N(F351)&lt;0,N(F351)&gt;100000),"Check inputs",IF(OR(E351="Standard",E351="Configure",E351="Extend",E351="Gap"),"OK","Not scored"))))))</f>
        <v/>
      </c>
    </row>
    <row r="352" ht="26" customHeight="1" spans="1:9" x14ac:dyDescent="0.25">
      <c r="A352" s="12"/>
      <c r="B352" s="12"/>
      <c r="C352" s="13"/>
      <c r="D352" s="12"/>
      <c r="E352" s="12"/>
      <c r="F352" s="14"/>
      <c r="G352" s="13"/>
      <c r="H352" s="15" t="str">
        <f>IF($A352="","",IF(AND(ISNUMBER(F352),N(F352)&gt;=0,N(F352)&lt;=100000,AND(ISNUMBER(Dashboard!$B$3),N(Dashboard!$B$3)&gt;=0,N(Dashboard!$B$3)&lt;=1000000)),F352*Dashboard!$B$3,"Check inputs"))</f>
        <v/>
      </c>
      <c r="I352" s="16" t="str">
        <f>IF(COUNTA($A352:$G352)=0,"",IF($A352="","Check ID",IF(SUMPRODUCT(--($A$2:$A$500=$A352))&gt;1,"Duplicate ID",IF(OR($B352="",SUMPRODUCT(--(Summary!$A$2:$A$21=$B352))=0),"Check area",IF(OR(NOT(OR(D352="Must",D352="Should",D352="Could")),NOT(ISNUMBER(F352)),N(F352)&lt;0,N(F352)&gt;100000),"Check inputs",IF(OR(E352="Standard",E352="Configure",E352="Extend",E352="Gap"),"OK","Not scored"))))))</f>
        <v/>
      </c>
    </row>
    <row r="353" ht="26" customHeight="1" spans="1:9" x14ac:dyDescent="0.25">
      <c r="A353" s="12"/>
      <c r="B353" s="12"/>
      <c r="C353" s="13"/>
      <c r="D353" s="12"/>
      <c r="E353" s="12"/>
      <c r="F353" s="14"/>
      <c r="G353" s="13"/>
      <c r="H353" s="15" t="str">
        <f>IF($A353="","",IF(AND(ISNUMBER(F353),N(F353)&gt;=0,N(F353)&lt;=100000,AND(ISNUMBER(Dashboard!$B$3),N(Dashboard!$B$3)&gt;=0,N(Dashboard!$B$3)&lt;=1000000)),F353*Dashboard!$B$3,"Check inputs"))</f>
        <v/>
      </c>
      <c r="I353" s="16" t="str">
        <f>IF(COUNTA($A353:$G353)=0,"",IF($A353="","Check ID",IF(SUMPRODUCT(--($A$2:$A$500=$A353))&gt;1,"Duplicate ID",IF(OR($B353="",SUMPRODUCT(--(Summary!$A$2:$A$21=$B353))=0),"Check area",IF(OR(NOT(OR(D353="Must",D353="Should",D353="Could")),NOT(ISNUMBER(F353)),N(F353)&lt;0,N(F353)&gt;100000),"Check inputs",IF(OR(E353="Standard",E353="Configure",E353="Extend",E353="Gap"),"OK","Not scored"))))))</f>
        <v/>
      </c>
    </row>
    <row r="354" ht="26" customHeight="1" spans="1:9" x14ac:dyDescent="0.25">
      <c r="A354" s="12"/>
      <c r="B354" s="12"/>
      <c r="C354" s="13"/>
      <c r="D354" s="12"/>
      <c r="E354" s="12"/>
      <c r="F354" s="14"/>
      <c r="G354" s="13"/>
      <c r="H354" s="15" t="str">
        <f>IF($A354="","",IF(AND(ISNUMBER(F354),N(F354)&gt;=0,N(F354)&lt;=100000,AND(ISNUMBER(Dashboard!$B$3),N(Dashboard!$B$3)&gt;=0,N(Dashboard!$B$3)&lt;=1000000)),F354*Dashboard!$B$3,"Check inputs"))</f>
        <v/>
      </c>
      <c r="I354" s="16" t="str">
        <f>IF(COUNTA($A354:$G354)=0,"",IF($A354="","Check ID",IF(SUMPRODUCT(--($A$2:$A$500=$A354))&gt;1,"Duplicate ID",IF(OR($B354="",SUMPRODUCT(--(Summary!$A$2:$A$21=$B354))=0),"Check area",IF(OR(NOT(OR(D354="Must",D354="Should",D354="Could")),NOT(ISNUMBER(F354)),N(F354)&lt;0,N(F354)&gt;100000),"Check inputs",IF(OR(E354="Standard",E354="Configure",E354="Extend",E354="Gap"),"OK","Not scored"))))))</f>
        <v/>
      </c>
    </row>
    <row r="355" ht="26" customHeight="1" spans="1:9" x14ac:dyDescent="0.25">
      <c r="A355" s="12"/>
      <c r="B355" s="12"/>
      <c r="C355" s="13"/>
      <c r="D355" s="12"/>
      <c r="E355" s="12"/>
      <c r="F355" s="14"/>
      <c r="G355" s="13"/>
      <c r="H355" s="15" t="str">
        <f>IF($A355="","",IF(AND(ISNUMBER(F355),N(F355)&gt;=0,N(F355)&lt;=100000,AND(ISNUMBER(Dashboard!$B$3),N(Dashboard!$B$3)&gt;=0,N(Dashboard!$B$3)&lt;=1000000)),F355*Dashboard!$B$3,"Check inputs"))</f>
        <v/>
      </c>
      <c r="I355" s="16" t="str">
        <f>IF(COUNTA($A355:$G355)=0,"",IF($A355="","Check ID",IF(SUMPRODUCT(--($A$2:$A$500=$A355))&gt;1,"Duplicate ID",IF(OR($B355="",SUMPRODUCT(--(Summary!$A$2:$A$21=$B355))=0),"Check area",IF(OR(NOT(OR(D355="Must",D355="Should",D355="Could")),NOT(ISNUMBER(F355)),N(F355)&lt;0,N(F355)&gt;100000),"Check inputs",IF(OR(E355="Standard",E355="Configure",E355="Extend",E355="Gap"),"OK","Not scored"))))))</f>
        <v/>
      </c>
    </row>
    <row r="356" ht="26" customHeight="1" spans="1:9" x14ac:dyDescent="0.25">
      <c r="A356" s="12"/>
      <c r="B356" s="12"/>
      <c r="C356" s="13"/>
      <c r="D356" s="12"/>
      <c r="E356" s="12"/>
      <c r="F356" s="14"/>
      <c r="G356" s="13"/>
      <c r="H356" s="15" t="str">
        <f>IF($A356="","",IF(AND(ISNUMBER(F356),N(F356)&gt;=0,N(F356)&lt;=100000,AND(ISNUMBER(Dashboard!$B$3),N(Dashboard!$B$3)&gt;=0,N(Dashboard!$B$3)&lt;=1000000)),F356*Dashboard!$B$3,"Check inputs"))</f>
        <v/>
      </c>
      <c r="I356" s="16" t="str">
        <f>IF(COUNTA($A356:$G356)=0,"",IF($A356="","Check ID",IF(SUMPRODUCT(--($A$2:$A$500=$A356))&gt;1,"Duplicate ID",IF(OR($B356="",SUMPRODUCT(--(Summary!$A$2:$A$21=$B356))=0),"Check area",IF(OR(NOT(OR(D356="Must",D356="Should",D356="Could")),NOT(ISNUMBER(F356)),N(F356)&lt;0,N(F356)&gt;100000),"Check inputs",IF(OR(E356="Standard",E356="Configure",E356="Extend",E356="Gap"),"OK","Not scored"))))))</f>
        <v/>
      </c>
    </row>
    <row r="357" ht="26" customHeight="1" spans="1:9" x14ac:dyDescent="0.25">
      <c r="A357" s="12"/>
      <c r="B357" s="12"/>
      <c r="C357" s="13"/>
      <c r="D357" s="12"/>
      <c r="E357" s="12"/>
      <c r="F357" s="14"/>
      <c r="G357" s="13"/>
      <c r="H357" s="15" t="str">
        <f>IF($A357="","",IF(AND(ISNUMBER(F357),N(F357)&gt;=0,N(F357)&lt;=100000,AND(ISNUMBER(Dashboard!$B$3),N(Dashboard!$B$3)&gt;=0,N(Dashboard!$B$3)&lt;=1000000)),F357*Dashboard!$B$3,"Check inputs"))</f>
        <v/>
      </c>
      <c r="I357" s="16" t="str">
        <f>IF(COUNTA($A357:$G357)=0,"",IF($A357="","Check ID",IF(SUMPRODUCT(--($A$2:$A$500=$A357))&gt;1,"Duplicate ID",IF(OR($B357="",SUMPRODUCT(--(Summary!$A$2:$A$21=$B357))=0),"Check area",IF(OR(NOT(OR(D357="Must",D357="Should",D357="Could")),NOT(ISNUMBER(F357)),N(F357)&lt;0,N(F357)&gt;100000),"Check inputs",IF(OR(E357="Standard",E357="Configure",E357="Extend",E357="Gap"),"OK","Not scored"))))))</f>
        <v/>
      </c>
    </row>
    <row r="358" ht="26" customHeight="1" spans="1:9" x14ac:dyDescent="0.25">
      <c r="A358" s="12"/>
      <c r="B358" s="12"/>
      <c r="C358" s="13"/>
      <c r="D358" s="12"/>
      <c r="E358" s="12"/>
      <c r="F358" s="14"/>
      <c r="G358" s="13"/>
      <c r="H358" s="15" t="str">
        <f>IF($A358="","",IF(AND(ISNUMBER(F358),N(F358)&gt;=0,N(F358)&lt;=100000,AND(ISNUMBER(Dashboard!$B$3),N(Dashboard!$B$3)&gt;=0,N(Dashboard!$B$3)&lt;=1000000)),F358*Dashboard!$B$3,"Check inputs"))</f>
        <v/>
      </c>
      <c r="I358" s="16" t="str">
        <f>IF(COUNTA($A358:$G358)=0,"",IF($A358="","Check ID",IF(SUMPRODUCT(--($A$2:$A$500=$A358))&gt;1,"Duplicate ID",IF(OR($B358="",SUMPRODUCT(--(Summary!$A$2:$A$21=$B358))=0),"Check area",IF(OR(NOT(OR(D358="Must",D358="Should",D358="Could")),NOT(ISNUMBER(F358)),N(F358)&lt;0,N(F358)&gt;100000),"Check inputs",IF(OR(E358="Standard",E358="Configure",E358="Extend",E358="Gap"),"OK","Not scored"))))))</f>
        <v/>
      </c>
    </row>
    <row r="359" ht="26" customHeight="1" spans="1:9" x14ac:dyDescent="0.25">
      <c r="A359" s="12"/>
      <c r="B359" s="12"/>
      <c r="C359" s="13"/>
      <c r="D359" s="12"/>
      <c r="E359" s="12"/>
      <c r="F359" s="14"/>
      <c r="G359" s="13"/>
      <c r="H359" s="15" t="str">
        <f>IF($A359="","",IF(AND(ISNUMBER(F359),N(F359)&gt;=0,N(F359)&lt;=100000,AND(ISNUMBER(Dashboard!$B$3),N(Dashboard!$B$3)&gt;=0,N(Dashboard!$B$3)&lt;=1000000)),F359*Dashboard!$B$3,"Check inputs"))</f>
        <v/>
      </c>
      <c r="I359" s="16" t="str">
        <f>IF(COUNTA($A359:$G359)=0,"",IF($A359="","Check ID",IF(SUMPRODUCT(--($A$2:$A$500=$A359))&gt;1,"Duplicate ID",IF(OR($B359="",SUMPRODUCT(--(Summary!$A$2:$A$21=$B359))=0),"Check area",IF(OR(NOT(OR(D359="Must",D359="Should",D359="Could")),NOT(ISNUMBER(F359)),N(F359)&lt;0,N(F359)&gt;100000),"Check inputs",IF(OR(E359="Standard",E359="Configure",E359="Extend",E359="Gap"),"OK","Not scored"))))))</f>
        <v/>
      </c>
    </row>
    <row r="360" ht="26" customHeight="1" spans="1:9" x14ac:dyDescent="0.25">
      <c r="A360" s="12"/>
      <c r="B360" s="12"/>
      <c r="C360" s="13"/>
      <c r="D360" s="12"/>
      <c r="E360" s="12"/>
      <c r="F360" s="14"/>
      <c r="G360" s="13"/>
      <c r="H360" s="15" t="str">
        <f>IF($A360="","",IF(AND(ISNUMBER(F360),N(F360)&gt;=0,N(F360)&lt;=100000,AND(ISNUMBER(Dashboard!$B$3),N(Dashboard!$B$3)&gt;=0,N(Dashboard!$B$3)&lt;=1000000)),F360*Dashboard!$B$3,"Check inputs"))</f>
        <v/>
      </c>
      <c r="I360" s="16" t="str">
        <f>IF(COUNTA($A360:$G360)=0,"",IF($A360="","Check ID",IF(SUMPRODUCT(--($A$2:$A$500=$A360))&gt;1,"Duplicate ID",IF(OR($B360="",SUMPRODUCT(--(Summary!$A$2:$A$21=$B360))=0),"Check area",IF(OR(NOT(OR(D360="Must",D360="Should",D360="Could")),NOT(ISNUMBER(F360)),N(F360)&lt;0,N(F360)&gt;100000),"Check inputs",IF(OR(E360="Standard",E360="Configure",E360="Extend",E360="Gap"),"OK","Not scored"))))))</f>
        <v/>
      </c>
    </row>
    <row r="361" ht="26" customHeight="1" spans="1:9" x14ac:dyDescent="0.25">
      <c r="A361" s="12"/>
      <c r="B361" s="12"/>
      <c r="C361" s="13"/>
      <c r="D361" s="12"/>
      <c r="E361" s="12"/>
      <c r="F361" s="14"/>
      <c r="G361" s="13"/>
      <c r="H361" s="15" t="str">
        <f>IF($A361="","",IF(AND(ISNUMBER(F361),N(F361)&gt;=0,N(F361)&lt;=100000,AND(ISNUMBER(Dashboard!$B$3),N(Dashboard!$B$3)&gt;=0,N(Dashboard!$B$3)&lt;=1000000)),F361*Dashboard!$B$3,"Check inputs"))</f>
        <v/>
      </c>
      <c r="I361" s="16" t="str">
        <f>IF(COUNTA($A361:$G361)=0,"",IF($A361="","Check ID",IF(SUMPRODUCT(--($A$2:$A$500=$A361))&gt;1,"Duplicate ID",IF(OR($B361="",SUMPRODUCT(--(Summary!$A$2:$A$21=$B361))=0),"Check area",IF(OR(NOT(OR(D361="Must",D361="Should",D361="Could")),NOT(ISNUMBER(F361)),N(F361)&lt;0,N(F361)&gt;100000),"Check inputs",IF(OR(E361="Standard",E361="Configure",E361="Extend",E361="Gap"),"OK","Not scored"))))))</f>
        <v/>
      </c>
    </row>
    <row r="362" ht="26" customHeight="1" spans="1:9" x14ac:dyDescent="0.25">
      <c r="A362" s="12"/>
      <c r="B362" s="12"/>
      <c r="C362" s="13"/>
      <c r="D362" s="12"/>
      <c r="E362" s="12"/>
      <c r="F362" s="14"/>
      <c r="G362" s="13"/>
      <c r="H362" s="15" t="str">
        <f>IF($A362="","",IF(AND(ISNUMBER(F362),N(F362)&gt;=0,N(F362)&lt;=100000,AND(ISNUMBER(Dashboard!$B$3),N(Dashboard!$B$3)&gt;=0,N(Dashboard!$B$3)&lt;=1000000)),F362*Dashboard!$B$3,"Check inputs"))</f>
        <v/>
      </c>
      <c r="I362" s="16" t="str">
        <f>IF(COUNTA($A362:$G362)=0,"",IF($A362="","Check ID",IF(SUMPRODUCT(--($A$2:$A$500=$A362))&gt;1,"Duplicate ID",IF(OR($B362="",SUMPRODUCT(--(Summary!$A$2:$A$21=$B362))=0),"Check area",IF(OR(NOT(OR(D362="Must",D362="Should",D362="Could")),NOT(ISNUMBER(F362)),N(F362)&lt;0,N(F362)&gt;100000),"Check inputs",IF(OR(E362="Standard",E362="Configure",E362="Extend",E362="Gap"),"OK","Not scored"))))))</f>
        <v/>
      </c>
    </row>
    <row r="363" ht="26" customHeight="1" spans="1:9" x14ac:dyDescent="0.25">
      <c r="A363" s="12"/>
      <c r="B363" s="12"/>
      <c r="C363" s="13"/>
      <c r="D363" s="12"/>
      <c r="E363" s="12"/>
      <c r="F363" s="14"/>
      <c r="G363" s="13"/>
      <c r="H363" s="15" t="str">
        <f>IF($A363="","",IF(AND(ISNUMBER(F363),N(F363)&gt;=0,N(F363)&lt;=100000,AND(ISNUMBER(Dashboard!$B$3),N(Dashboard!$B$3)&gt;=0,N(Dashboard!$B$3)&lt;=1000000)),F363*Dashboard!$B$3,"Check inputs"))</f>
        <v/>
      </c>
      <c r="I363" s="16" t="str">
        <f>IF(COUNTA($A363:$G363)=0,"",IF($A363="","Check ID",IF(SUMPRODUCT(--($A$2:$A$500=$A363))&gt;1,"Duplicate ID",IF(OR($B363="",SUMPRODUCT(--(Summary!$A$2:$A$21=$B363))=0),"Check area",IF(OR(NOT(OR(D363="Must",D363="Should",D363="Could")),NOT(ISNUMBER(F363)),N(F363)&lt;0,N(F363)&gt;100000),"Check inputs",IF(OR(E363="Standard",E363="Configure",E363="Extend",E363="Gap"),"OK","Not scored"))))))</f>
        <v/>
      </c>
    </row>
    <row r="364" ht="26" customHeight="1" spans="1:9" x14ac:dyDescent="0.25">
      <c r="A364" s="12"/>
      <c r="B364" s="12"/>
      <c r="C364" s="13"/>
      <c r="D364" s="12"/>
      <c r="E364" s="12"/>
      <c r="F364" s="14"/>
      <c r="G364" s="13"/>
      <c r="H364" s="15" t="str">
        <f>IF($A364="","",IF(AND(ISNUMBER(F364),N(F364)&gt;=0,N(F364)&lt;=100000,AND(ISNUMBER(Dashboard!$B$3),N(Dashboard!$B$3)&gt;=0,N(Dashboard!$B$3)&lt;=1000000)),F364*Dashboard!$B$3,"Check inputs"))</f>
        <v/>
      </c>
      <c r="I364" s="16" t="str">
        <f>IF(COUNTA($A364:$G364)=0,"",IF($A364="","Check ID",IF(SUMPRODUCT(--($A$2:$A$500=$A364))&gt;1,"Duplicate ID",IF(OR($B364="",SUMPRODUCT(--(Summary!$A$2:$A$21=$B364))=0),"Check area",IF(OR(NOT(OR(D364="Must",D364="Should",D364="Could")),NOT(ISNUMBER(F364)),N(F364)&lt;0,N(F364)&gt;100000),"Check inputs",IF(OR(E364="Standard",E364="Configure",E364="Extend",E364="Gap"),"OK","Not scored"))))))</f>
        <v/>
      </c>
    </row>
    <row r="365" ht="26" customHeight="1" spans="1:9" x14ac:dyDescent="0.25">
      <c r="A365" s="12"/>
      <c r="B365" s="12"/>
      <c r="C365" s="13"/>
      <c r="D365" s="12"/>
      <c r="E365" s="12"/>
      <c r="F365" s="14"/>
      <c r="G365" s="13"/>
      <c r="H365" s="15" t="str">
        <f>IF($A365="","",IF(AND(ISNUMBER(F365),N(F365)&gt;=0,N(F365)&lt;=100000,AND(ISNUMBER(Dashboard!$B$3),N(Dashboard!$B$3)&gt;=0,N(Dashboard!$B$3)&lt;=1000000)),F365*Dashboard!$B$3,"Check inputs"))</f>
        <v/>
      </c>
      <c r="I365" s="16" t="str">
        <f>IF(COUNTA($A365:$G365)=0,"",IF($A365="","Check ID",IF(SUMPRODUCT(--($A$2:$A$500=$A365))&gt;1,"Duplicate ID",IF(OR($B365="",SUMPRODUCT(--(Summary!$A$2:$A$21=$B365))=0),"Check area",IF(OR(NOT(OR(D365="Must",D365="Should",D365="Could")),NOT(ISNUMBER(F365)),N(F365)&lt;0,N(F365)&gt;100000),"Check inputs",IF(OR(E365="Standard",E365="Configure",E365="Extend",E365="Gap"),"OK","Not scored"))))))</f>
        <v/>
      </c>
    </row>
    <row r="366" ht="26" customHeight="1" spans="1:9" x14ac:dyDescent="0.25">
      <c r="A366" s="12"/>
      <c r="B366" s="12"/>
      <c r="C366" s="13"/>
      <c r="D366" s="12"/>
      <c r="E366" s="12"/>
      <c r="F366" s="14"/>
      <c r="G366" s="13"/>
      <c r="H366" s="15" t="str">
        <f>IF($A366="","",IF(AND(ISNUMBER(F366),N(F366)&gt;=0,N(F366)&lt;=100000,AND(ISNUMBER(Dashboard!$B$3),N(Dashboard!$B$3)&gt;=0,N(Dashboard!$B$3)&lt;=1000000)),F366*Dashboard!$B$3,"Check inputs"))</f>
        <v/>
      </c>
      <c r="I366" s="16" t="str">
        <f>IF(COUNTA($A366:$G366)=0,"",IF($A366="","Check ID",IF(SUMPRODUCT(--($A$2:$A$500=$A366))&gt;1,"Duplicate ID",IF(OR($B366="",SUMPRODUCT(--(Summary!$A$2:$A$21=$B366))=0),"Check area",IF(OR(NOT(OR(D366="Must",D366="Should",D366="Could")),NOT(ISNUMBER(F366)),N(F366)&lt;0,N(F366)&gt;100000),"Check inputs",IF(OR(E366="Standard",E366="Configure",E366="Extend",E366="Gap"),"OK","Not scored"))))))</f>
        <v/>
      </c>
    </row>
    <row r="367" ht="26" customHeight="1" spans="1:9" x14ac:dyDescent="0.25">
      <c r="A367" s="12"/>
      <c r="B367" s="12"/>
      <c r="C367" s="13"/>
      <c r="D367" s="12"/>
      <c r="E367" s="12"/>
      <c r="F367" s="14"/>
      <c r="G367" s="13"/>
      <c r="H367" s="15" t="str">
        <f>IF($A367="","",IF(AND(ISNUMBER(F367),N(F367)&gt;=0,N(F367)&lt;=100000,AND(ISNUMBER(Dashboard!$B$3),N(Dashboard!$B$3)&gt;=0,N(Dashboard!$B$3)&lt;=1000000)),F367*Dashboard!$B$3,"Check inputs"))</f>
        <v/>
      </c>
      <c r="I367" s="16" t="str">
        <f>IF(COUNTA($A367:$G367)=0,"",IF($A367="","Check ID",IF(SUMPRODUCT(--($A$2:$A$500=$A367))&gt;1,"Duplicate ID",IF(OR($B367="",SUMPRODUCT(--(Summary!$A$2:$A$21=$B367))=0),"Check area",IF(OR(NOT(OR(D367="Must",D367="Should",D367="Could")),NOT(ISNUMBER(F367)),N(F367)&lt;0,N(F367)&gt;100000),"Check inputs",IF(OR(E367="Standard",E367="Configure",E367="Extend",E367="Gap"),"OK","Not scored"))))))</f>
        <v/>
      </c>
    </row>
    <row r="368" ht="26" customHeight="1" spans="1:9" x14ac:dyDescent="0.25">
      <c r="A368" s="12"/>
      <c r="B368" s="12"/>
      <c r="C368" s="13"/>
      <c r="D368" s="12"/>
      <c r="E368" s="12"/>
      <c r="F368" s="14"/>
      <c r="G368" s="13"/>
      <c r="H368" s="15" t="str">
        <f>IF($A368="","",IF(AND(ISNUMBER(F368),N(F368)&gt;=0,N(F368)&lt;=100000,AND(ISNUMBER(Dashboard!$B$3),N(Dashboard!$B$3)&gt;=0,N(Dashboard!$B$3)&lt;=1000000)),F368*Dashboard!$B$3,"Check inputs"))</f>
        <v/>
      </c>
      <c r="I368" s="16" t="str">
        <f>IF(COUNTA($A368:$G368)=0,"",IF($A368="","Check ID",IF(SUMPRODUCT(--($A$2:$A$500=$A368))&gt;1,"Duplicate ID",IF(OR($B368="",SUMPRODUCT(--(Summary!$A$2:$A$21=$B368))=0),"Check area",IF(OR(NOT(OR(D368="Must",D368="Should",D368="Could")),NOT(ISNUMBER(F368)),N(F368)&lt;0,N(F368)&gt;100000),"Check inputs",IF(OR(E368="Standard",E368="Configure",E368="Extend",E368="Gap"),"OK","Not scored"))))))</f>
        <v/>
      </c>
    </row>
    <row r="369" ht="26" customHeight="1" spans="1:9" x14ac:dyDescent="0.25">
      <c r="A369" s="12"/>
      <c r="B369" s="12"/>
      <c r="C369" s="13"/>
      <c r="D369" s="12"/>
      <c r="E369" s="12"/>
      <c r="F369" s="14"/>
      <c r="G369" s="13"/>
      <c r="H369" s="15" t="str">
        <f>IF($A369="","",IF(AND(ISNUMBER(F369),N(F369)&gt;=0,N(F369)&lt;=100000,AND(ISNUMBER(Dashboard!$B$3),N(Dashboard!$B$3)&gt;=0,N(Dashboard!$B$3)&lt;=1000000)),F369*Dashboard!$B$3,"Check inputs"))</f>
        <v/>
      </c>
      <c r="I369" s="16" t="str">
        <f>IF(COUNTA($A369:$G369)=0,"",IF($A369="","Check ID",IF(SUMPRODUCT(--($A$2:$A$500=$A369))&gt;1,"Duplicate ID",IF(OR($B369="",SUMPRODUCT(--(Summary!$A$2:$A$21=$B369))=0),"Check area",IF(OR(NOT(OR(D369="Must",D369="Should",D369="Could")),NOT(ISNUMBER(F369)),N(F369)&lt;0,N(F369)&gt;100000),"Check inputs",IF(OR(E369="Standard",E369="Configure",E369="Extend",E369="Gap"),"OK","Not scored"))))))</f>
        <v/>
      </c>
    </row>
    <row r="370" ht="26" customHeight="1" spans="1:9" x14ac:dyDescent="0.25">
      <c r="A370" s="12"/>
      <c r="B370" s="12"/>
      <c r="C370" s="13"/>
      <c r="D370" s="12"/>
      <c r="E370" s="12"/>
      <c r="F370" s="14"/>
      <c r="G370" s="13"/>
      <c r="H370" s="15" t="str">
        <f>IF($A370="","",IF(AND(ISNUMBER(F370),N(F370)&gt;=0,N(F370)&lt;=100000,AND(ISNUMBER(Dashboard!$B$3),N(Dashboard!$B$3)&gt;=0,N(Dashboard!$B$3)&lt;=1000000)),F370*Dashboard!$B$3,"Check inputs"))</f>
        <v/>
      </c>
      <c r="I370" s="16" t="str">
        <f>IF(COUNTA($A370:$G370)=0,"",IF($A370="","Check ID",IF(SUMPRODUCT(--($A$2:$A$500=$A370))&gt;1,"Duplicate ID",IF(OR($B370="",SUMPRODUCT(--(Summary!$A$2:$A$21=$B370))=0),"Check area",IF(OR(NOT(OR(D370="Must",D370="Should",D370="Could")),NOT(ISNUMBER(F370)),N(F370)&lt;0,N(F370)&gt;100000),"Check inputs",IF(OR(E370="Standard",E370="Configure",E370="Extend",E370="Gap"),"OK","Not scored"))))))</f>
        <v/>
      </c>
    </row>
    <row r="371" ht="26" customHeight="1" spans="1:9" x14ac:dyDescent="0.25">
      <c r="A371" s="12"/>
      <c r="B371" s="12"/>
      <c r="C371" s="13"/>
      <c r="D371" s="12"/>
      <c r="E371" s="12"/>
      <c r="F371" s="14"/>
      <c r="G371" s="13"/>
      <c r="H371" s="15" t="str">
        <f>IF($A371="","",IF(AND(ISNUMBER(F371),N(F371)&gt;=0,N(F371)&lt;=100000,AND(ISNUMBER(Dashboard!$B$3),N(Dashboard!$B$3)&gt;=0,N(Dashboard!$B$3)&lt;=1000000)),F371*Dashboard!$B$3,"Check inputs"))</f>
        <v/>
      </c>
      <c r="I371" s="16" t="str">
        <f>IF(COUNTA($A371:$G371)=0,"",IF($A371="","Check ID",IF(SUMPRODUCT(--($A$2:$A$500=$A371))&gt;1,"Duplicate ID",IF(OR($B371="",SUMPRODUCT(--(Summary!$A$2:$A$21=$B371))=0),"Check area",IF(OR(NOT(OR(D371="Must",D371="Should",D371="Could")),NOT(ISNUMBER(F371)),N(F371)&lt;0,N(F371)&gt;100000),"Check inputs",IF(OR(E371="Standard",E371="Configure",E371="Extend",E371="Gap"),"OK","Not scored"))))))</f>
        <v/>
      </c>
    </row>
    <row r="372" ht="26" customHeight="1" spans="1:9" x14ac:dyDescent="0.25">
      <c r="A372" s="12"/>
      <c r="B372" s="12"/>
      <c r="C372" s="13"/>
      <c r="D372" s="12"/>
      <c r="E372" s="12"/>
      <c r="F372" s="14"/>
      <c r="G372" s="13"/>
      <c r="H372" s="15" t="str">
        <f>IF($A372="","",IF(AND(ISNUMBER(F372),N(F372)&gt;=0,N(F372)&lt;=100000,AND(ISNUMBER(Dashboard!$B$3),N(Dashboard!$B$3)&gt;=0,N(Dashboard!$B$3)&lt;=1000000)),F372*Dashboard!$B$3,"Check inputs"))</f>
        <v/>
      </c>
      <c r="I372" s="16" t="str">
        <f>IF(COUNTA($A372:$G372)=0,"",IF($A372="","Check ID",IF(SUMPRODUCT(--($A$2:$A$500=$A372))&gt;1,"Duplicate ID",IF(OR($B372="",SUMPRODUCT(--(Summary!$A$2:$A$21=$B372))=0),"Check area",IF(OR(NOT(OR(D372="Must",D372="Should",D372="Could")),NOT(ISNUMBER(F372)),N(F372)&lt;0,N(F372)&gt;100000),"Check inputs",IF(OR(E372="Standard",E372="Configure",E372="Extend",E372="Gap"),"OK","Not scored"))))))</f>
        <v/>
      </c>
    </row>
    <row r="373" ht="26" customHeight="1" spans="1:9" x14ac:dyDescent="0.25">
      <c r="A373" s="12"/>
      <c r="B373" s="12"/>
      <c r="C373" s="13"/>
      <c r="D373" s="12"/>
      <c r="E373" s="12"/>
      <c r="F373" s="14"/>
      <c r="G373" s="13"/>
      <c r="H373" s="15" t="str">
        <f>IF($A373="","",IF(AND(ISNUMBER(F373),N(F373)&gt;=0,N(F373)&lt;=100000,AND(ISNUMBER(Dashboard!$B$3),N(Dashboard!$B$3)&gt;=0,N(Dashboard!$B$3)&lt;=1000000)),F373*Dashboard!$B$3,"Check inputs"))</f>
        <v/>
      </c>
      <c r="I373" s="16" t="str">
        <f>IF(COUNTA($A373:$G373)=0,"",IF($A373="","Check ID",IF(SUMPRODUCT(--($A$2:$A$500=$A373))&gt;1,"Duplicate ID",IF(OR($B373="",SUMPRODUCT(--(Summary!$A$2:$A$21=$B373))=0),"Check area",IF(OR(NOT(OR(D373="Must",D373="Should",D373="Could")),NOT(ISNUMBER(F373)),N(F373)&lt;0,N(F373)&gt;100000),"Check inputs",IF(OR(E373="Standard",E373="Configure",E373="Extend",E373="Gap"),"OK","Not scored"))))))</f>
        <v/>
      </c>
    </row>
    <row r="374" ht="26" customHeight="1" spans="1:9" x14ac:dyDescent="0.25">
      <c r="A374" s="12"/>
      <c r="B374" s="12"/>
      <c r="C374" s="13"/>
      <c r="D374" s="12"/>
      <c r="E374" s="12"/>
      <c r="F374" s="14"/>
      <c r="G374" s="13"/>
      <c r="H374" s="15" t="str">
        <f>IF($A374="","",IF(AND(ISNUMBER(F374),N(F374)&gt;=0,N(F374)&lt;=100000,AND(ISNUMBER(Dashboard!$B$3),N(Dashboard!$B$3)&gt;=0,N(Dashboard!$B$3)&lt;=1000000)),F374*Dashboard!$B$3,"Check inputs"))</f>
        <v/>
      </c>
      <c r="I374" s="16" t="str">
        <f>IF(COUNTA($A374:$G374)=0,"",IF($A374="","Check ID",IF(SUMPRODUCT(--($A$2:$A$500=$A374))&gt;1,"Duplicate ID",IF(OR($B374="",SUMPRODUCT(--(Summary!$A$2:$A$21=$B374))=0),"Check area",IF(OR(NOT(OR(D374="Must",D374="Should",D374="Could")),NOT(ISNUMBER(F374)),N(F374)&lt;0,N(F374)&gt;100000),"Check inputs",IF(OR(E374="Standard",E374="Configure",E374="Extend",E374="Gap"),"OK","Not scored"))))))</f>
        <v/>
      </c>
    </row>
    <row r="375" ht="26" customHeight="1" spans="1:9" x14ac:dyDescent="0.25">
      <c r="A375" s="12"/>
      <c r="B375" s="12"/>
      <c r="C375" s="13"/>
      <c r="D375" s="12"/>
      <c r="E375" s="12"/>
      <c r="F375" s="14"/>
      <c r="G375" s="13"/>
      <c r="H375" s="15" t="str">
        <f>IF($A375="","",IF(AND(ISNUMBER(F375),N(F375)&gt;=0,N(F375)&lt;=100000,AND(ISNUMBER(Dashboard!$B$3),N(Dashboard!$B$3)&gt;=0,N(Dashboard!$B$3)&lt;=1000000)),F375*Dashboard!$B$3,"Check inputs"))</f>
        <v/>
      </c>
      <c r="I375" s="16" t="str">
        <f>IF(COUNTA($A375:$G375)=0,"",IF($A375="","Check ID",IF(SUMPRODUCT(--($A$2:$A$500=$A375))&gt;1,"Duplicate ID",IF(OR($B375="",SUMPRODUCT(--(Summary!$A$2:$A$21=$B375))=0),"Check area",IF(OR(NOT(OR(D375="Must",D375="Should",D375="Could")),NOT(ISNUMBER(F375)),N(F375)&lt;0,N(F375)&gt;100000),"Check inputs",IF(OR(E375="Standard",E375="Configure",E375="Extend",E375="Gap"),"OK","Not scored"))))))</f>
        <v/>
      </c>
    </row>
    <row r="376" ht="26" customHeight="1" spans="1:9" x14ac:dyDescent="0.25">
      <c r="A376" s="12"/>
      <c r="B376" s="12"/>
      <c r="C376" s="13"/>
      <c r="D376" s="12"/>
      <c r="E376" s="12"/>
      <c r="F376" s="14"/>
      <c r="G376" s="13"/>
      <c r="H376" s="15" t="str">
        <f>IF($A376="","",IF(AND(ISNUMBER(F376),N(F376)&gt;=0,N(F376)&lt;=100000,AND(ISNUMBER(Dashboard!$B$3),N(Dashboard!$B$3)&gt;=0,N(Dashboard!$B$3)&lt;=1000000)),F376*Dashboard!$B$3,"Check inputs"))</f>
        <v/>
      </c>
      <c r="I376" s="16" t="str">
        <f>IF(COUNTA($A376:$G376)=0,"",IF($A376="","Check ID",IF(SUMPRODUCT(--($A$2:$A$500=$A376))&gt;1,"Duplicate ID",IF(OR($B376="",SUMPRODUCT(--(Summary!$A$2:$A$21=$B376))=0),"Check area",IF(OR(NOT(OR(D376="Must",D376="Should",D376="Could")),NOT(ISNUMBER(F376)),N(F376)&lt;0,N(F376)&gt;100000),"Check inputs",IF(OR(E376="Standard",E376="Configure",E376="Extend",E376="Gap"),"OK","Not scored"))))))</f>
        <v/>
      </c>
    </row>
    <row r="377" ht="26" customHeight="1" spans="1:9" x14ac:dyDescent="0.25">
      <c r="A377" s="12"/>
      <c r="B377" s="12"/>
      <c r="C377" s="13"/>
      <c r="D377" s="12"/>
      <c r="E377" s="12"/>
      <c r="F377" s="14"/>
      <c r="G377" s="13"/>
      <c r="H377" s="15" t="str">
        <f>IF($A377="","",IF(AND(ISNUMBER(F377),N(F377)&gt;=0,N(F377)&lt;=100000,AND(ISNUMBER(Dashboard!$B$3),N(Dashboard!$B$3)&gt;=0,N(Dashboard!$B$3)&lt;=1000000)),F377*Dashboard!$B$3,"Check inputs"))</f>
        <v/>
      </c>
      <c r="I377" s="16" t="str">
        <f>IF(COUNTA($A377:$G377)=0,"",IF($A377="","Check ID",IF(SUMPRODUCT(--($A$2:$A$500=$A377))&gt;1,"Duplicate ID",IF(OR($B377="",SUMPRODUCT(--(Summary!$A$2:$A$21=$B377))=0),"Check area",IF(OR(NOT(OR(D377="Must",D377="Should",D377="Could")),NOT(ISNUMBER(F377)),N(F377)&lt;0,N(F377)&gt;100000),"Check inputs",IF(OR(E377="Standard",E377="Configure",E377="Extend",E377="Gap"),"OK","Not scored"))))))</f>
        <v/>
      </c>
    </row>
    <row r="378" ht="26" customHeight="1" spans="1:9" x14ac:dyDescent="0.25">
      <c r="A378" s="12"/>
      <c r="B378" s="12"/>
      <c r="C378" s="13"/>
      <c r="D378" s="12"/>
      <c r="E378" s="12"/>
      <c r="F378" s="14"/>
      <c r="G378" s="13"/>
      <c r="H378" s="15" t="str">
        <f>IF($A378="","",IF(AND(ISNUMBER(F378),N(F378)&gt;=0,N(F378)&lt;=100000,AND(ISNUMBER(Dashboard!$B$3),N(Dashboard!$B$3)&gt;=0,N(Dashboard!$B$3)&lt;=1000000)),F378*Dashboard!$B$3,"Check inputs"))</f>
        <v/>
      </c>
      <c r="I378" s="16" t="str">
        <f>IF(COUNTA($A378:$G378)=0,"",IF($A378="","Check ID",IF(SUMPRODUCT(--($A$2:$A$500=$A378))&gt;1,"Duplicate ID",IF(OR($B378="",SUMPRODUCT(--(Summary!$A$2:$A$21=$B378))=0),"Check area",IF(OR(NOT(OR(D378="Must",D378="Should",D378="Could")),NOT(ISNUMBER(F378)),N(F378)&lt;0,N(F378)&gt;100000),"Check inputs",IF(OR(E378="Standard",E378="Configure",E378="Extend",E378="Gap"),"OK","Not scored"))))))</f>
        <v/>
      </c>
    </row>
    <row r="379" ht="26" customHeight="1" spans="1:9" x14ac:dyDescent="0.25">
      <c r="A379" s="12"/>
      <c r="B379" s="12"/>
      <c r="C379" s="13"/>
      <c r="D379" s="12"/>
      <c r="E379" s="12"/>
      <c r="F379" s="14"/>
      <c r="G379" s="13"/>
      <c r="H379" s="15" t="str">
        <f>IF($A379="","",IF(AND(ISNUMBER(F379),N(F379)&gt;=0,N(F379)&lt;=100000,AND(ISNUMBER(Dashboard!$B$3),N(Dashboard!$B$3)&gt;=0,N(Dashboard!$B$3)&lt;=1000000)),F379*Dashboard!$B$3,"Check inputs"))</f>
        <v/>
      </c>
      <c r="I379" s="16" t="str">
        <f>IF(COUNTA($A379:$G379)=0,"",IF($A379="","Check ID",IF(SUMPRODUCT(--($A$2:$A$500=$A379))&gt;1,"Duplicate ID",IF(OR($B379="",SUMPRODUCT(--(Summary!$A$2:$A$21=$B379))=0),"Check area",IF(OR(NOT(OR(D379="Must",D379="Should",D379="Could")),NOT(ISNUMBER(F379)),N(F379)&lt;0,N(F379)&gt;100000),"Check inputs",IF(OR(E379="Standard",E379="Configure",E379="Extend",E379="Gap"),"OK","Not scored"))))))</f>
        <v/>
      </c>
    </row>
    <row r="380" ht="26" customHeight="1" spans="1:9" x14ac:dyDescent="0.25">
      <c r="A380" s="12"/>
      <c r="B380" s="12"/>
      <c r="C380" s="13"/>
      <c r="D380" s="12"/>
      <c r="E380" s="12"/>
      <c r="F380" s="14"/>
      <c r="G380" s="13"/>
      <c r="H380" s="15" t="str">
        <f>IF($A380="","",IF(AND(ISNUMBER(F380),N(F380)&gt;=0,N(F380)&lt;=100000,AND(ISNUMBER(Dashboard!$B$3),N(Dashboard!$B$3)&gt;=0,N(Dashboard!$B$3)&lt;=1000000)),F380*Dashboard!$B$3,"Check inputs"))</f>
        <v/>
      </c>
      <c r="I380" s="16" t="str">
        <f>IF(COUNTA($A380:$G380)=0,"",IF($A380="","Check ID",IF(SUMPRODUCT(--($A$2:$A$500=$A380))&gt;1,"Duplicate ID",IF(OR($B380="",SUMPRODUCT(--(Summary!$A$2:$A$21=$B380))=0),"Check area",IF(OR(NOT(OR(D380="Must",D380="Should",D380="Could")),NOT(ISNUMBER(F380)),N(F380)&lt;0,N(F380)&gt;100000),"Check inputs",IF(OR(E380="Standard",E380="Configure",E380="Extend",E380="Gap"),"OK","Not scored"))))))</f>
        <v/>
      </c>
    </row>
    <row r="381" ht="26" customHeight="1" spans="1:9" x14ac:dyDescent="0.25">
      <c r="A381" s="12"/>
      <c r="B381" s="12"/>
      <c r="C381" s="13"/>
      <c r="D381" s="12"/>
      <c r="E381" s="12"/>
      <c r="F381" s="14"/>
      <c r="G381" s="13"/>
      <c r="H381" s="15" t="str">
        <f>IF($A381="","",IF(AND(ISNUMBER(F381),N(F381)&gt;=0,N(F381)&lt;=100000,AND(ISNUMBER(Dashboard!$B$3),N(Dashboard!$B$3)&gt;=0,N(Dashboard!$B$3)&lt;=1000000)),F381*Dashboard!$B$3,"Check inputs"))</f>
        <v/>
      </c>
      <c r="I381" s="16" t="str">
        <f>IF(COUNTA($A381:$G381)=0,"",IF($A381="","Check ID",IF(SUMPRODUCT(--($A$2:$A$500=$A381))&gt;1,"Duplicate ID",IF(OR($B381="",SUMPRODUCT(--(Summary!$A$2:$A$21=$B381))=0),"Check area",IF(OR(NOT(OR(D381="Must",D381="Should",D381="Could")),NOT(ISNUMBER(F381)),N(F381)&lt;0,N(F381)&gt;100000),"Check inputs",IF(OR(E381="Standard",E381="Configure",E381="Extend",E381="Gap"),"OK","Not scored"))))))</f>
        <v/>
      </c>
    </row>
    <row r="382" ht="26" customHeight="1" spans="1:9" x14ac:dyDescent="0.25">
      <c r="A382" s="12"/>
      <c r="B382" s="12"/>
      <c r="C382" s="13"/>
      <c r="D382" s="12"/>
      <c r="E382" s="12"/>
      <c r="F382" s="14"/>
      <c r="G382" s="13"/>
      <c r="H382" s="15" t="str">
        <f>IF($A382="","",IF(AND(ISNUMBER(F382),N(F382)&gt;=0,N(F382)&lt;=100000,AND(ISNUMBER(Dashboard!$B$3),N(Dashboard!$B$3)&gt;=0,N(Dashboard!$B$3)&lt;=1000000)),F382*Dashboard!$B$3,"Check inputs"))</f>
        <v/>
      </c>
      <c r="I382" s="16" t="str">
        <f>IF(COUNTA($A382:$G382)=0,"",IF($A382="","Check ID",IF(SUMPRODUCT(--($A$2:$A$500=$A382))&gt;1,"Duplicate ID",IF(OR($B382="",SUMPRODUCT(--(Summary!$A$2:$A$21=$B382))=0),"Check area",IF(OR(NOT(OR(D382="Must",D382="Should",D382="Could")),NOT(ISNUMBER(F382)),N(F382)&lt;0,N(F382)&gt;100000),"Check inputs",IF(OR(E382="Standard",E382="Configure",E382="Extend",E382="Gap"),"OK","Not scored"))))))</f>
        <v/>
      </c>
    </row>
    <row r="383" ht="26" customHeight="1" spans="1:9" x14ac:dyDescent="0.25">
      <c r="A383" s="12"/>
      <c r="B383" s="12"/>
      <c r="C383" s="13"/>
      <c r="D383" s="12"/>
      <c r="E383" s="12"/>
      <c r="F383" s="14"/>
      <c r="G383" s="13"/>
      <c r="H383" s="15" t="str">
        <f>IF($A383="","",IF(AND(ISNUMBER(F383),N(F383)&gt;=0,N(F383)&lt;=100000,AND(ISNUMBER(Dashboard!$B$3),N(Dashboard!$B$3)&gt;=0,N(Dashboard!$B$3)&lt;=1000000)),F383*Dashboard!$B$3,"Check inputs"))</f>
        <v/>
      </c>
      <c r="I383" s="16" t="str">
        <f>IF(COUNTA($A383:$G383)=0,"",IF($A383="","Check ID",IF(SUMPRODUCT(--($A$2:$A$500=$A383))&gt;1,"Duplicate ID",IF(OR($B383="",SUMPRODUCT(--(Summary!$A$2:$A$21=$B383))=0),"Check area",IF(OR(NOT(OR(D383="Must",D383="Should",D383="Could")),NOT(ISNUMBER(F383)),N(F383)&lt;0,N(F383)&gt;100000),"Check inputs",IF(OR(E383="Standard",E383="Configure",E383="Extend",E383="Gap"),"OK","Not scored"))))))</f>
        <v/>
      </c>
    </row>
    <row r="384" ht="26" customHeight="1" spans="1:9" x14ac:dyDescent="0.25">
      <c r="A384" s="12"/>
      <c r="B384" s="12"/>
      <c r="C384" s="13"/>
      <c r="D384" s="12"/>
      <c r="E384" s="12"/>
      <c r="F384" s="14"/>
      <c r="G384" s="13"/>
      <c r="H384" s="15" t="str">
        <f>IF($A384="","",IF(AND(ISNUMBER(F384),N(F384)&gt;=0,N(F384)&lt;=100000,AND(ISNUMBER(Dashboard!$B$3),N(Dashboard!$B$3)&gt;=0,N(Dashboard!$B$3)&lt;=1000000)),F384*Dashboard!$B$3,"Check inputs"))</f>
        <v/>
      </c>
      <c r="I384" s="16" t="str">
        <f>IF(COUNTA($A384:$G384)=0,"",IF($A384="","Check ID",IF(SUMPRODUCT(--($A$2:$A$500=$A384))&gt;1,"Duplicate ID",IF(OR($B384="",SUMPRODUCT(--(Summary!$A$2:$A$21=$B384))=0),"Check area",IF(OR(NOT(OR(D384="Must",D384="Should",D384="Could")),NOT(ISNUMBER(F384)),N(F384)&lt;0,N(F384)&gt;100000),"Check inputs",IF(OR(E384="Standard",E384="Configure",E384="Extend",E384="Gap"),"OK","Not scored"))))))</f>
        <v/>
      </c>
    </row>
    <row r="385" ht="26" customHeight="1" spans="1:9" x14ac:dyDescent="0.25">
      <c r="A385" s="12"/>
      <c r="B385" s="12"/>
      <c r="C385" s="13"/>
      <c r="D385" s="12"/>
      <c r="E385" s="12"/>
      <c r="F385" s="14"/>
      <c r="G385" s="13"/>
      <c r="H385" s="15" t="str">
        <f>IF($A385="","",IF(AND(ISNUMBER(F385),N(F385)&gt;=0,N(F385)&lt;=100000,AND(ISNUMBER(Dashboard!$B$3),N(Dashboard!$B$3)&gt;=0,N(Dashboard!$B$3)&lt;=1000000)),F385*Dashboard!$B$3,"Check inputs"))</f>
        <v/>
      </c>
      <c r="I385" s="16" t="str">
        <f>IF(COUNTA($A385:$G385)=0,"",IF($A385="","Check ID",IF(SUMPRODUCT(--($A$2:$A$500=$A385))&gt;1,"Duplicate ID",IF(OR($B385="",SUMPRODUCT(--(Summary!$A$2:$A$21=$B385))=0),"Check area",IF(OR(NOT(OR(D385="Must",D385="Should",D385="Could")),NOT(ISNUMBER(F385)),N(F385)&lt;0,N(F385)&gt;100000),"Check inputs",IF(OR(E385="Standard",E385="Configure",E385="Extend",E385="Gap"),"OK","Not scored"))))))</f>
        <v/>
      </c>
    </row>
    <row r="386" ht="26" customHeight="1" spans="1:9" x14ac:dyDescent="0.25">
      <c r="A386" s="12"/>
      <c r="B386" s="12"/>
      <c r="C386" s="13"/>
      <c r="D386" s="12"/>
      <c r="E386" s="12"/>
      <c r="F386" s="14"/>
      <c r="G386" s="13"/>
      <c r="H386" s="15" t="str">
        <f>IF($A386="","",IF(AND(ISNUMBER(F386),N(F386)&gt;=0,N(F386)&lt;=100000,AND(ISNUMBER(Dashboard!$B$3),N(Dashboard!$B$3)&gt;=0,N(Dashboard!$B$3)&lt;=1000000)),F386*Dashboard!$B$3,"Check inputs"))</f>
        <v/>
      </c>
      <c r="I386" s="16" t="str">
        <f>IF(COUNTA($A386:$G386)=0,"",IF($A386="","Check ID",IF(SUMPRODUCT(--($A$2:$A$500=$A386))&gt;1,"Duplicate ID",IF(OR($B386="",SUMPRODUCT(--(Summary!$A$2:$A$21=$B386))=0),"Check area",IF(OR(NOT(OR(D386="Must",D386="Should",D386="Could")),NOT(ISNUMBER(F386)),N(F386)&lt;0,N(F386)&gt;100000),"Check inputs",IF(OR(E386="Standard",E386="Configure",E386="Extend",E386="Gap"),"OK","Not scored"))))))</f>
        <v/>
      </c>
    </row>
    <row r="387" ht="26" customHeight="1" spans="1:9" x14ac:dyDescent="0.25">
      <c r="A387" s="12"/>
      <c r="B387" s="12"/>
      <c r="C387" s="13"/>
      <c r="D387" s="12"/>
      <c r="E387" s="12"/>
      <c r="F387" s="14"/>
      <c r="G387" s="13"/>
      <c r="H387" s="15" t="str">
        <f>IF($A387="","",IF(AND(ISNUMBER(F387),N(F387)&gt;=0,N(F387)&lt;=100000,AND(ISNUMBER(Dashboard!$B$3),N(Dashboard!$B$3)&gt;=0,N(Dashboard!$B$3)&lt;=1000000)),F387*Dashboard!$B$3,"Check inputs"))</f>
        <v/>
      </c>
      <c r="I387" s="16" t="str">
        <f>IF(COUNTA($A387:$G387)=0,"",IF($A387="","Check ID",IF(SUMPRODUCT(--($A$2:$A$500=$A387))&gt;1,"Duplicate ID",IF(OR($B387="",SUMPRODUCT(--(Summary!$A$2:$A$21=$B387))=0),"Check area",IF(OR(NOT(OR(D387="Must",D387="Should",D387="Could")),NOT(ISNUMBER(F387)),N(F387)&lt;0,N(F387)&gt;100000),"Check inputs",IF(OR(E387="Standard",E387="Configure",E387="Extend",E387="Gap"),"OK","Not scored"))))))</f>
        <v/>
      </c>
    </row>
    <row r="388" ht="26" customHeight="1" spans="1:9" x14ac:dyDescent="0.25">
      <c r="A388" s="12"/>
      <c r="B388" s="12"/>
      <c r="C388" s="13"/>
      <c r="D388" s="12"/>
      <c r="E388" s="12"/>
      <c r="F388" s="14"/>
      <c r="G388" s="13"/>
      <c r="H388" s="15" t="str">
        <f>IF($A388="","",IF(AND(ISNUMBER(F388),N(F388)&gt;=0,N(F388)&lt;=100000,AND(ISNUMBER(Dashboard!$B$3),N(Dashboard!$B$3)&gt;=0,N(Dashboard!$B$3)&lt;=1000000)),F388*Dashboard!$B$3,"Check inputs"))</f>
        <v/>
      </c>
      <c r="I388" s="16" t="str">
        <f>IF(COUNTA($A388:$G388)=0,"",IF($A388="","Check ID",IF(SUMPRODUCT(--($A$2:$A$500=$A388))&gt;1,"Duplicate ID",IF(OR($B388="",SUMPRODUCT(--(Summary!$A$2:$A$21=$B388))=0),"Check area",IF(OR(NOT(OR(D388="Must",D388="Should",D388="Could")),NOT(ISNUMBER(F388)),N(F388)&lt;0,N(F388)&gt;100000),"Check inputs",IF(OR(E388="Standard",E388="Configure",E388="Extend",E388="Gap"),"OK","Not scored"))))))</f>
        <v/>
      </c>
    </row>
    <row r="389" ht="26" customHeight="1" spans="1:9" x14ac:dyDescent="0.25">
      <c r="A389" s="12"/>
      <c r="B389" s="12"/>
      <c r="C389" s="13"/>
      <c r="D389" s="12"/>
      <c r="E389" s="12"/>
      <c r="F389" s="14"/>
      <c r="G389" s="13"/>
      <c r="H389" s="15" t="str">
        <f>IF($A389="","",IF(AND(ISNUMBER(F389),N(F389)&gt;=0,N(F389)&lt;=100000,AND(ISNUMBER(Dashboard!$B$3),N(Dashboard!$B$3)&gt;=0,N(Dashboard!$B$3)&lt;=1000000)),F389*Dashboard!$B$3,"Check inputs"))</f>
        <v/>
      </c>
      <c r="I389" s="16" t="str">
        <f>IF(COUNTA($A389:$G389)=0,"",IF($A389="","Check ID",IF(SUMPRODUCT(--($A$2:$A$500=$A389))&gt;1,"Duplicate ID",IF(OR($B389="",SUMPRODUCT(--(Summary!$A$2:$A$21=$B389))=0),"Check area",IF(OR(NOT(OR(D389="Must",D389="Should",D389="Could")),NOT(ISNUMBER(F389)),N(F389)&lt;0,N(F389)&gt;100000),"Check inputs",IF(OR(E389="Standard",E389="Configure",E389="Extend",E389="Gap"),"OK","Not scored"))))))</f>
        <v/>
      </c>
    </row>
    <row r="390" ht="26" customHeight="1" spans="1:9" x14ac:dyDescent="0.25">
      <c r="A390" s="12"/>
      <c r="B390" s="12"/>
      <c r="C390" s="13"/>
      <c r="D390" s="12"/>
      <c r="E390" s="12"/>
      <c r="F390" s="14"/>
      <c r="G390" s="13"/>
      <c r="H390" s="15" t="str">
        <f>IF($A390="","",IF(AND(ISNUMBER(F390),N(F390)&gt;=0,N(F390)&lt;=100000,AND(ISNUMBER(Dashboard!$B$3),N(Dashboard!$B$3)&gt;=0,N(Dashboard!$B$3)&lt;=1000000)),F390*Dashboard!$B$3,"Check inputs"))</f>
        <v/>
      </c>
      <c r="I390" s="16" t="str">
        <f>IF(COUNTA($A390:$G390)=0,"",IF($A390="","Check ID",IF(SUMPRODUCT(--($A$2:$A$500=$A390))&gt;1,"Duplicate ID",IF(OR($B390="",SUMPRODUCT(--(Summary!$A$2:$A$21=$B390))=0),"Check area",IF(OR(NOT(OR(D390="Must",D390="Should",D390="Could")),NOT(ISNUMBER(F390)),N(F390)&lt;0,N(F390)&gt;100000),"Check inputs",IF(OR(E390="Standard",E390="Configure",E390="Extend",E390="Gap"),"OK","Not scored"))))))</f>
        <v/>
      </c>
    </row>
    <row r="391" ht="26" customHeight="1" spans="1:9" x14ac:dyDescent="0.25">
      <c r="A391" s="12"/>
      <c r="B391" s="12"/>
      <c r="C391" s="13"/>
      <c r="D391" s="12"/>
      <c r="E391" s="12"/>
      <c r="F391" s="14"/>
      <c r="G391" s="13"/>
      <c r="H391" s="15" t="str">
        <f>IF($A391="","",IF(AND(ISNUMBER(F391),N(F391)&gt;=0,N(F391)&lt;=100000,AND(ISNUMBER(Dashboard!$B$3),N(Dashboard!$B$3)&gt;=0,N(Dashboard!$B$3)&lt;=1000000)),F391*Dashboard!$B$3,"Check inputs"))</f>
        <v/>
      </c>
      <c r="I391" s="16" t="str">
        <f>IF(COUNTA($A391:$G391)=0,"",IF($A391="","Check ID",IF(SUMPRODUCT(--($A$2:$A$500=$A391))&gt;1,"Duplicate ID",IF(OR($B391="",SUMPRODUCT(--(Summary!$A$2:$A$21=$B391))=0),"Check area",IF(OR(NOT(OR(D391="Must",D391="Should",D391="Could")),NOT(ISNUMBER(F391)),N(F391)&lt;0,N(F391)&gt;100000),"Check inputs",IF(OR(E391="Standard",E391="Configure",E391="Extend",E391="Gap"),"OK","Not scored"))))))</f>
        <v/>
      </c>
    </row>
    <row r="392" ht="26" customHeight="1" spans="1:9" x14ac:dyDescent="0.25">
      <c r="A392" s="12"/>
      <c r="B392" s="12"/>
      <c r="C392" s="13"/>
      <c r="D392" s="12"/>
      <c r="E392" s="12"/>
      <c r="F392" s="14"/>
      <c r="G392" s="13"/>
      <c r="H392" s="15" t="str">
        <f>IF($A392="","",IF(AND(ISNUMBER(F392),N(F392)&gt;=0,N(F392)&lt;=100000,AND(ISNUMBER(Dashboard!$B$3),N(Dashboard!$B$3)&gt;=0,N(Dashboard!$B$3)&lt;=1000000)),F392*Dashboard!$B$3,"Check inputs"))</f>
        <v/>
      </c>
      <c r="I392" s="16" t="str">
        <f>IF(COUNTA($A392:$G392)=0,"",IF($A392="","Check ID",IF(SUMPRODUCT(--($A$2:$A$500=$A392))&gt;1,"Duplicate ID",IF(OR($B392="",SUMPRODUCT(--(Summary!$A$2:$A$21=$B392))=0),"Check area",IF(OR(NOT(OR(D392="Must",D392="Should",D392="Could")),NOT(ISNUMBER(F392)),N(F392)&lt;0,N(F392)&gt;100000),"Check inputs",IF(OR(E392="Standard",E392="Configure",E392="Extend",E392="Gap"),"OK","Not scored"))))))</f>
        <v/>
      </c>
    </row>
    <row r="393" ht="26" customHeight="1" spans="1:9" x14ac:dyDescent="0.25">
      <c r="A393" s="12"/>
      <c r="B393" s="12"/>
      <c r="C393" s="13"/>
      <c r="D393" s="12"/>
      <c r="E393" s="12"/>
      <c r="F393" s="14"/>
      <c r="G393" s="13"/>
      <c r="H393" s="15" t="str">
        <f>IF($A393="","",IF(AND(ISNUMBER(F393),N(F393)&gt;=0,N(F393)&lt;=100000,AND(ISNUMBER(Dashboard!$B$3),N(Dashboard!$B$3)&gt;=0,N(Dashboard!$B$3)&lt;=1000000)),F393*Dashboard!$B$3,"Check inputs"))</f>
        <v/>
      </c>
      <c r="I393" s="16" t="str">
        <f>IF(COUNTA($A393:$G393)=0,"",IF($A393="","Check ID",IF(SUMPRODUCT(--($A$2:$A$500=$A393))&gt;1,"Duplicate ID",IF(OR($B393="",SUMPRODUCT(--(Summary!$A$2:$A$21=$B393))=0),"Check area",IF(OR(NOT(OR(D393="Must",D393="Should",D393="Could")),NOT(ISNUMBER(F393)),N(F393)&lt;0,N(F393)&gt;100000),"Check inputs",IF(OR(E393="Standard",E393="Configure",E393="Extend",E393="Gap"),"OK","Not scored"))))))</f>
        <v/>
      </c>
    </row>
    <row r="394" ht="26" customHeight="1" spans="1:9" x14ac:dyDescent="0.25">
      <c r="A394" s="12"/>
      <c r="B394" s="12"/>
      <c r="C394" s="13"/>
      <c r="D394" s="12"/>
      <c r="E394" s="12"/>
      <c r="F394" s="14"/>
      <c r="G394" s="13"/>
      <c r="H394" s="15" t="str">
        <f>IF($A394="","",IF(AND(ISNUMBER(F394),N(F394)&gt;=0,N(F394)&lt;=100000,AND(ISNUMBER(Dashboard!$B$3),N(Dashboard!$B$3)&gt;=0,N(Dashboard!$B$3)&lt;=1000000)),F394*Dashboard!$B$3,"Check inputs"))</f>
        <v/>
      </c>
      <c r="I394" s="16" t="str">
        <f>IF(COUNTA($A394:$G394)=0,"",IF($A394="","Check ID",IF(SUMPRODUCT(--($A$2:$A$500=$A394))&gt;1,"Duplicate ID",IF(OR($B394="",SUMPRODUCT(--(Summary!$A$2:$A$21=$B394))=0),"Check area",IF(OR(NOT(OR(D394="Must",D394="Should",D394="Could")),NOT(ISNUMBER(F394)),N(F394)&lt;0,N(F394)&gt;100000),"Check inputs",IF(OR(E394="Standard",E394="Configure",E394="Extend",E394="Gap"),"OK","Not scored"))))))</f>
        <v/>
      </c>
    </row>
    <row r="395" ht="26" customHeight="1" spans="1:9" x14ac:dyDescent="0.25">
      <c r="A395" s="12"/>
      <c r="B395" s="12"/>
      <c r="C395" s="13"/>
      <c r="D395" s="12"/>
      <c r="E395" s="12"/>
      <c r="F395" s="14"/>
      <c r="G395" s="13"/>
      <c r="H395" s="15" t="str">
        <f>IF($A395="","",IF(AND(ISNUMBER(F395),N(F395)&gt;=0,N(F395)&lt;=100000,AND(ISNUMBER(Dashboard!$B$3),N(Dashboard!$B$3)&gt;=0,N(Dashboard!$B$3)&lt;=1000000)),F395*Dashboard!$B$3,"Check inputs"))</f>
        <v/>
      </c>
      <c r="I395" s="16" t="str">
        <f>IF(COUNTA($A395:$G395)=0,"",IF($A395="","Check ID",IF(SUMPRODUCT(--($A$2:$A$500=$A395))&gt;1,"Duplicate ID",IF(OR($B395="",SUMPRODUCT(--(Summary!$A$2:$A$21=$B395))=0),"Check area",IF(OR(NOT(OR(D395="Must",D395="Should",D395="Could")),NOT(ISNUMBER(F395)),N(F395)&lt;0,N(F395)&gt;100000),"Check inputs",IF(OR(E395="Standard",E395="Configure",E395="Extend",E395="Gap"),"OK","Not scored"))))))</f>
        <v/>
      </c>
    </row>
    <row r="396" ht="26" customHeight="1" spans="1:9" x14ac:dyDescent="0.25">
      <c r="A396" s="12"/>
      <c r="B396" s="12"/>
      <c r="C396" s="13"/>
      <c r="D396" s="12"/>
      <c r="E396" s="12"/>
      <c r="F396" s="14"/>
      <c r="G396" s="13"/>
      <c r="H396" s="15" t="str">
        <f>IF($A396="","",IF(AND(ISNUMBER(F396),N(F396)&gt;=0,N(F396)&lt;=100000,AND(ISNUMBER(Dashboard!$B$3),N(Dashboard!$B$3)&gt;=0,N(Dashboard!$B$3)&lt;=1000000)),F396*Dashboard!$B$3,"Check inputs"))</f>
        <v/>
      </c>
      <c r="I396" s="16" t="str">
        <f>IF(COUNTA($A396:$G396)=0,"",IF($A396="","Check ID",IF(SUMPRODUCT(--($A$2:$A$500=$A396))&gt;1,"Duplicate ID",IF(OR($B396="",SUMPRODUCT(--(Summary!$A$2:$A$21=$B396))=0),"Check area",IF(OR(NOT(OR(D396="Must",D396="Should",D396="Could")),NOT(ISNUMBER(F396)),N(F396)&lt;0,N(F396)&gt;100000),"Check inputs",IF(OR(E396="Standard",E396="Configure",E396="Extend",E396="Gap"),"OK","Not scored"))))))</f>
        <v/>
      </c>
    </row>
    <row r="397" ht="26" customHeight="1" spans="1:9" x14ac:dyDescent="0.25">
      <c r="A397" s="12"/>
      <c r="B397" s="12"/>
      <c r="C397" s="13"/>
      <c r="D397" s="12"/>
      <c r="E397" s="12"/>
      <c r="F397" s="14"/>
      <c r="G397" s="13"/>
      <c r="H397" s="15" t="str">
        <f>IF($A397="","",IF(AND(ISNUMBER(F397),N(F397)&gt;=0,N(F397)&lt;=100000,AND(ISNUMBER(Dashboard!$B$3),N(Dashboard!$B$3)&gt;=0,N(Dashboard!$B$3)&lt;=1000000)),F397*Dashboard!$B$3,"Check inputs"))</f>
        <v/>
      </c>
      <c r="I397" s="16" t="str">
        <f>IF(COUNTA($A397:$G397)=0,"",IF($A397="","Check ID",IF(SUMPRODUCT(--($A$2:$A$500=$A397))&gt;1,"Duplicate ID",IF(OR($B397="",SUMPRODUCT(--(Summary!$A$2:$A$21=$B397))=0),"Check area",IF(OR(NOT(OR(D397="Must",D397="Should",D397="Could")),NOT(ISNUMBER(F397)),N(F397)&lt;0,N(F397)&gt;100000),"Check inputs",IF(OR(E397="Standard",E397="Configure",E397="Extend",E397="Gap"),"OK","Not scored"))))))</f>
        <v/>
      </c>
    </row>
    <row r="398" ht="26" customHeight="1" spans="1:9" x14ac:dyDescent="0.25">
      <c r="A398" s="12"/>
      <c r="B398" s="12"/>
      <c r="C398" s="13"/>
      <c r="D398" s="12"/>
      <c r="E398" s="12"/>
      <c r="F398" s="14"/>
      <c r="G398" s="13"/>
      <c r="H398" s="15" t="str">
        <f>IF($A398="","",IF(AND(ISNUMBER(F398),N(F398)&gt;=0,N(F398)&lt;=100000,AND(ISNUMBER(Dashboard!$B$3),N(Dashboard!$B$3)&gt;=0,N(Dashboard!$B$3)&lt;=1000000)),F398*Dashboard!$B$3,"Check inputs"))</f>
        <v/>
      </c>
      <c r="I398" s="16" t="str">
        <f>IF(COUNTA($A398:$G398)=0,"",IF($A398="","Check ID",IF(SUMPRODUCT(--($A$2:$A$500=$A398))&gt;1,"Duplicate ID",IF(OR($B398="",SUMPRODUCT(--(Summary!$A$2:$A$21=$B398))=0),"Check area",IF(OR(NOT(OR(D398="Must",D398="Should",D398="Could")),NOT(ISNUMBER(F398)),N(F398)&lt;0,N(F398)&gt;100000),"Check inputs",IF(OR(E398="Standard",E398="Configure",E398="Extend",E398="Gap"),"OK","Not scored"))))))</f>
        <v/>
      </c>
    </row>
    <row r="399" ht="26" customHeight="1" spans="1:9" x14ac:dyDescent="0.25">
      <c r="A399" s="12"/>
      <c r="B399" s="12"/>
      <c r="C399" s="13"/>
      <c r="D399" s="12"/>
      <c r="E399" s="12"/>
      <c r="F399" s="14"/>
      <c r="G399" s="13"/>
      <c r="H399" s="15" t="str">
        <f>IF($A399="","",IF(AND(ISNUMBER(F399),N(F399)&gt;=0,N(F399)&lt;=100000,AND(ISNUMBER(Dashboard!$B$3),N(Dashboard!$B$3)&gt;=0,N(Dashboard!$B$3)&lt;=1000000)),F399*Dashboard!$B$3,"Check inputs"))</f>
        <v/>
      </c>
      <c r="I399" s="16" t="str">
        <f>IF(COUNTA($A399:$G399)=0,"",IF($A399="","Check ID",IF(SUMPRODUCT(--($A$2:$A$500=$A399))&gt;1,"Duplicate ID",IF(OR($B399="",SUMPRODUCT(--(Summary!$A$2:$A$21=$B399))=0),"Check area",IF(OR(NOT(OR(D399="Must",D399="Should",D399="Could")),NOT(ISNUMBER(F399)),N(F399)&lt;0,N(F399)&gt;100000),"Check inputs",IF(OR(E399="Standard",E399="Configure",E399="Extend",E399="Gap"),"OK","Not scored"))))))</f>
        <v/>
      </c>
    </row>
    <row r="400" ht="26" customHeight="1" spans="1:9" x14ac:dyDescent="0.25">
      <c r="A400" s="12"/>
      <c r="B400" s="12"/>
      <c r="C400" s="13"/>
      <c r="D400" s="12"/>
      <c r="E400" s="12"/>
      <c r="F400" s="14"/>
      <c r="G400" s="13"/>
      <c r="H400" s="15" t="str">
        <f>IF($A400="","",IF(AND(ISNUMBER(F400),N(F400)&gt;=0,N(F400)&lt;=100000,AND(ISNUMBER(Dashboard!$B$3),N(Dashboard!$B$3)&gt;=0,N(Dashboard!$B$3)&lt;=1000000)),F400*Dashboard!$B$3,"Check inputs"))</f>
        <v/>
      </c>
      <c r="I400" s="16" t="str">
        <f>IF(COUNTA($A400:$G400)=0,"",IF($A400="","Check ID",IF(SUMPRODUCT(--($A$2:$A$500=$A400))&gt;1,"Duplicate ID",IF(OR($B400="",SUMPRODUCT(--(Summary!$A$2:$A$21=$B400))=0),"Check area",IF(OR(NOT(OR(D400="Must",D400="Should",D400="Could")),NOT(ISNUMBER(F400)),N(F400)&lt;0,N(F400)&gt;100000),"Check inputs",IF(OR(E400="Standard",E400="Configure",E400="Extend",E400="Gap"),"OK","Not scored"))))))</f>
        <v/>
      </c>
    </row>
    <row r="401" ht="26" customHeight="1" spans="1:9" x14ac:dyDescent="0.25">
      <c r="A401" s="12"/>
      <c r="B401" s="12"/>
      <c r="C401" s="13"/>
      <c r="D401" s="12"/>
      <c r="E401" s="12"/>
      <c r="F401" s="14"/>
      <c r="G401" s="13"/>
      <c r="H401" s="15" t="str">
        <f>IF($A401="","",IF(AND(ISNUMBER(F401),N(F401)&gt;=0,N(F401)&lt;=100000,AND(ISNUMBER(Dashboard!$B$3),N(Dashboard!$B$3)&gt;=0,N(Dashboard!$B$3)&lt;=1000000)),F401*Dashboard!$B$3,"Check inputs"))</f>
        <v/>
      </c>
      <c r="I401" s="16" t="str">
        <f>IF(COUNTA($A401:$G401)=0,"",IF($A401="","Check ID",IF(SUMPRODUCT(--($A$2:$A$500=$A401))&gt;1,"Duplicate ID",IF(OR($B401="",SUMPRODUCT(--(Summary!$A$2:$A$21=$B401))=0),"Check area",IF(OR(NOT(OR(D401="Must",D401="Should",D401="Could")),NOT(ISNUMBER(F401)),N(F401)&lt;0,N(F401)&gt;100000),"Check inputs",IF(OR(E401="Standard",E401="Configure",E401="Extend",E401="Gap"),"OK","Not scored"))))))</f>
        <v/>
      </c>
    </row>
    <row r="402" ht="26" customHeight="1" spans="1:9" x14ac:dyDescent="0.25">
      <c r="A402" s="12"/>
      <c r="B402" s="12"/>
      <c r="C402" s="13"/>
      <c r="D402" s="12"/>
      <c r="E402" s="12"/>
      <c r="F402" s="14"/>
      <c r="G402" s="13"/>
      <c r="H402" s="15" t="str">
        <f>IF($A402="","",IF(AND(ISNUMBER(F402),N(F402)&gt;=0,N(F402)&lt;=100000,AND(ISNUMBER(Dashboard!$B$3),N(Dashboard!$B$3)&gt;=0,N(Dashboard!$B$3)&lt;=1000000)),F402*Dashboard!$B$3,"Check inputs"))</f>
        <v/>
      </c>
      <c r="I402" s="16" t="str">
        <f>IF(COUNTA($A402:$G402)=0,"",IF($A402="","Check ID",IF(SUMPRODUCT(--($A$2:$A$500=$A402))&gt;1,"Duplicate ID",IF(OR($B402="",SUMPRODUCT(--(Summary!$A$2:$A$21=$B402))=0),"Check area",IF(OR(NOT(OR(D402="Must",D402="Should",D402="Could")),NOT(ISNUMBER(F402)),N(F402)&lt;0,N(F402)&gt;100000),"Check inputs",IF(OR(E402="Standard",E402="Configure",E402="Extend",E402="Gap"),"OK","Not scored"))))))</f>
        <v/>
      </c>
    </row>
    <row r="403" ht="26" customHeight="1" spans="1:9" x14ac:dyDescent="0.25">
      <c r="A403" s="12"/>
      <c r="B403" s="12"/>
      <c r="C403" s="13"/>
      <c r="D403" s="12"/>
      <c r="E403" s="12"/>
      <c r="F403" s="14"/>
      <c r="G403" s="13"/>
      <c r="H403" s="15" t="str">
        <f>IF($A403="","",IF(AND(ISNUMBER(F403),N(F403)&gt;=0,N(F403)&lt;=100000,AND(ISNUMBER(Dashboard!$B$3),N(Dashboard!$B$3)&gt;=0,N(Dashboard!$B$3)&lt;=1000000)),F403*Dashboard!$B$3,"Check inputs"))</f>
        <v/>
      </c>
      <c r="I403" s="16" t="str">
        <f>IF(COUNTA($A403:$G403)=0,"",IF($A403="","Check ID",IF(SUMPRODUCT(--($A$2:$A$500=$A403))&gt;1,"Duplicate ID",IF(OR($B403="",SUMPRODUCT(--(Summary!$A$2:$A$21=$B403))=0),"Check area",IF(OR(NOT(OR(D403="Must",D403="Should",D403="Could")),NOT(ISNUMBER(F403)),N(F403)&lt;0,N(F403)&gt;100000),"Check inputs",IF(OR(E403="Standard",E403="Configure",E403="Extend",E403="Gap"),"OK","Not scored"))))))</f>
        <v/>
      </c>
    </row>
    <row r="404" ht="26" customHeight="1" spans="1:9" x14ac:dyDescent="0.25">
      <c r="A404" s="12"/>
      <c r="B404" s="12"/>
      <c r="C404" s="13"/>
      <c r="D404" s="12"/>
      <c r="E404" s="12"/>
      <c r="F404" s="14"/>
      <c r="G404" s="13"/>
      <c r="H404" s="15" t="str">
        <f>IF($A404="","",IF(AND(ISNUMBER(F404),N(F404)&gt;=0,N(F404)&lt;=100000,AND(ISNUMBER(Dashboard!$B$3),N(Dashboard!$B$3)&gt;=0,N(Dashboard!$B$3)&lt;=1000000)),F404*Dashboard!$B$3,"Check inputs"))</f>
        <v/>
      </c>
      <c r="I404" s="16" t="str">
        <f>IF(COUNTA($A404:$G404)=0,"",IF($A404="","Check ID",IF(SUMPRODUCT(--($A$2:$A$500=$A404))&gt;1,"Duplicate ID",IF(OR($B404="",SUMPRODUCT(--(Summary!$A$2:$A$21=$B404))=0),"Check area",IF(OR(NOT(OR(D404="Must",D404="Should",D404="Could")),NOT(ISNUMBER(F404)),N(F404)&lt;0,N(F404)&gt;100000),"Check inputs",IF(OR(E404="Standard",E404="Configure",E404="Extend",E404="Gap"),"OK","Not scored"))))))</f>
        <v/>
      </c>
    </row>
    <row r="405" ht="26" customHeight="1" spans="1:9" x14ac:dyDescent="0.25">
      <c r="A405" s="12"/>
      <c r="B405" s="12"/>
      <c r="C405" s="13"/>
      <c r="D405" s="12"/>
      <c r="E405" s="12"/>
      <c r="F405" s="14"/>
      <c r="G405" s="13"/>
      <c r="H405" s="15" t="str">
        <f>IF($A405="","",IF(AND(ISNUMBER(F405),N(F405)&gt;=0,N(F405)&lt;=100000,AND(ISNUMBER(Dashboard!$B$3),N(Dashboard!$B$3)&gt;=0,N(Dashboard!$B$3)&lt;=1000000)),F405*Dashboard!$B$3,"Check inputs"))</f>
        <v/>
      </c>
      <c r="I405" s="16" t="str">
        <f>IF(COUNTA($A405:$G405)=0,"",IF($A405="","Check ID",IF(SUMPRODUCT(--($A$2:$A$500=$A405))&gt;1,"Duplicate ID",IF(OR($B405="",SUMPRODUCT(--(Summary!$A$2:$A$21=$B405))=0),"Check area",IF(OR(NOT(OR(D405="Must",D405="Should",D405="Could")),NOT(ISNUMBER(F405)),N(F405)&lt;0,N(F405)&gt;100000),"Check inputs",IF(OR(E405="Standard",E405="Configure",E405="Extend",E405="Gap"),"OK","Not scored"))))))</f>
        <v/>
      </c>
    </row>
    <row r="406" ht="26" customHeight="1" spans="1:9" x14ac:dyDescent="0.25">
      <c r="A406" s="12"/>
      <c r="B406" s="12"/>
      <c r="C406" s="13"/>
      <c r="D406" s="12"/>
      <c r="E406" s="12"/>
      <c r="F406" s="14"/>
      <c r="G406" s="13"/>
      <c r="H406" s="15" t="str">
        <f>IF($A406="","",IF(AND(ISNUMBER(F406),N(F406)&gt;=0,N(F406)&lt;=100000,AND(ISNUMBER(Dashboard!$B$3),N(Dashboard!$B$3)&gt;=0,N(Dashboard!$B$3)&lt;=1000000)),F406*Dashboard!$B$3,"Check inputs"))</f>
        <v/>
      </c>
      <c r="I406" s="16" t="str">
        <f>IF(COUNTA($A406:$G406)=0,"",IF($A406="","Check ID",IF(SUMPRODUCT(--($A$2:$A$500=$A406))&gt;1,"Duplicate ID",IF(OR($B406="",SUMPRODUCT(--(Summary!$A$2:$A$21=$B406))=0),"Check area",IF(OR(NOT(OR(D406="Must",D406="Should",D406="Could")),NOT(ISNUMBER(F406)),N(F406)&lt;0,N(F406)&gt;100000),"Check inputs",IF(OR(E406="Standard",E406="Configure",E406="Extend",E406="Gap"),"OK","Not scored"))))))</f>
        <v/>
      </c>
    </row>
    <row r="407" ht="26" customHeight="1" spans="1:9" x14ac:dyDescent="0.25">
      <c r="A407" s="12"/>
      <c r="B407" s="12"/>
      <c r="C407" s="13"/>
      <c r="D407" s="12"/>
      <c r="E407" s="12"/>
      <c r="F407" s="14"/>
      <c r="G407" s="13"/>
      <c r="H407" s="15" t="str">
        <f>IF($A407="","",IF(AND(ISNUMBER(F407),N(F407)&gt;=0,N(F407)&lt;=100000,AND(ISNUMBER(Dashboard!$B$3),N(Dashboard!$B$3)&gt;=0,N(Dashboard!$B$3)&lt;=1000000)),F407*Dashboard!$B$3,"Check inputs"))</f>
        <v/>
      </c>
      <c r="I407" s="16" t="str">
        <f>IF(COUNTA($A407:$G407)=0,"",IF($A407="","Check ID",IF(SUMPRODUCT(--($A$2:$A$500=$A407))&gt;1,"Duplicate ID",IF(OR($B407="",SUMPRODUCT(--(Summary!$A$2:$A$21=$B407))=0),"Check area",IF(OR(NOT(OR(D407="Must",D407="Should",D407="Could")),NOT(ISNUMBER(F407)),N(F407)&lt;0,N(F407)&gt;100000),"Check inputs",IF(OR(E407="Standard",E407="Configure",E407="Extend",E407="Gap"),"OK","Not scored"))))))</f>
        <v/>
      </c>
    </row>
    <row r="408" ht="26" customHeight="1" spans="1:9" x14ac:dyDescent="0.25">
      <c r="A408" s="12"/>
      <c r="B408" s="12"/>
      <c r="C408" s="13"/>
      <c r="D408" s="12"/>
      <c r="E408" s="12"/>
      <c r="F408" s="14"/>
      <c r="G408" s="13"/>
      <c r="H408" s="15" t="str">
        <f>IF($A408="","",IF(AND(ISNUMBER(F408),N(F408)&gt;=0,N(F408)&lt;=100000,AND(ISNUMBER(Dashboard!$B$3),N(Dashboard!$B$3)&gt;=0,N(Dashboard!$B$3)&lt;=1000000)),F408*Dashboard!$B$3,"Check inputs"))</f>
        <v/>
      </c>
      <c r="I408" s="16" t="str">
        <f>IF(COUNTA($A408:$G408)=0,"",IF($A408="","Check ID",IF(SUMPRODUCT(--($A$2:$A$500=$A408))&gt;1,"Duplicate ID",IF(OR($B408="",SUMPRODUCT(--(Summary!$A$2:$A$21=$B408))=0),"Check area",IF(OR(NOT(OR(D408="Must",D408="Should",D408="Could")),NOT(ISNUMBER(F408)),N(F408)&lt;0,N(F408)&gt;100000),"Check inputs",IF(OR(E408="Standard",E408="Configure",E408="Extend",E408="Gap"),"OK","Not scored"))))))</f>
        <v/>
      </c>
    </row>
    <row r="409" ht="26" customHeight="1" spans="1:9" x14ac:dyDescent="0.25">
      <c r="A409" s="12"/>
      <c r="B409" s="12"/>
      <c r="C409" s="13"/>
      <c r="D409" s="12"/>
      <c r="E409" s="12"/>
      <c r="F409" s="14"/>
      <c r="G409" s="13"/>
      <c r="H409" s="15" t="str">
        <f>IF($A409="","",IF(AND(ISNUMBER(F409),N(F409)&gt;=0,N(F409)&lt;=100000,AND(ISNUMBER(Dashboard!$B$3),N(Dashboard!$B$3)&gt;=0,N(Dashboard!$B$3)&lt;=1000000)),F409*Dashboard!$B$3,"Check inputs"))</f>
        <v/>
      </c>
      <c r="I409" s="16" t="str">
        <f>IF(COUNTA($A409:$G409)=0,"",IF($A409="","Check ID",IF(SUMPRODUCT(--($A$2:$A$500=$A409))&gt;1,"Duplicate ID",IF(OR($B409="",SUMPRODUCT(--(Summary!$A$2:$A$21=$B409))=0),"Check area",IF(OR(NOT(OR(D409="Must",D409="Should",D409="Could")),NOT(ISNUMBER(F409)),N(F409)&lt;0,N(F409)&gt;100000),"Check inputs",IF(OR(E409="Standard",E409="Configure",E409="Extend",E409="Gap"),"OK","Not scored"))))))</f>
        <v/>
      </c>
    </row>
    <row r="410" ht="26" customHeight="1" spans="1:9" x14ac:dyDescent="0.25">
      <c r="A410" s="12"/>
      <c r="B410" s="12"/>
      <c r="C410" s="13"/>
      <c r="D410" s="12"/>
      <c r="E410" s="12"/>
      <c r="F410" s="14"/>
      <c r="G410" s="13"/>
      <c r="H410" s="15" t="str">
        <f>IF($A410="","",IF(AND(ISNUMBER(F410),N(F410)&gt;=0,N(F410)&lt;=100000,AND(ISNUMBER(Dashboard!$B$3),N(Dashboard!$B$3)&gt;=0,N(Dashboard!$B$3)&lt;=1000000)),F410*Dashboard!$B$3,"Check inputs"))</f>
        <v/>
      </c>
      <c r="I410" s="16" t="str">
        <f>IF(COUNTA($A410:$G410)=0,"",IF($A410="","Check ID",IF(SUMPRODUCT(--($A$2:$A$500=$A410))&gt;1,"Duplicate ID",IF(OR($B410="",SUMPRODUCT(--(Summary!$A$2:$A$21=$B410))=0),"Check area",IF(OR(NOT(OR(D410="Must",D410="Should",D410="Could")),NOT(ISNUMBER(F410)),N(F410)&lt;0,N(F410)&gt;100000),"Check inputs",IF(OR(E410="Standard",E410="Configure",E410="Extend",E410="Gap"),"OK","Not scored"))))))</f>
        <v/>
      </c>
    </row>
    <row r="411" ht="26" customHeight="1" spans="1:9" x14ac:dyDescent="0.25">
      <c r="A411" s="12"/>
      <c r="B411" s="12"/>
      <c r="C411" s="13"/>
      <c r="D411" s="12"/>
      <c r="E411" s="12"/>
      <c r="F411" s="14"/>
      <c r="G411" s="13"/>
      <c r="H411" s="15" t="str">
        <f>IF($A411="","",IF(AND(ISNUMBER(F411),N(F411)&gt;=0,N(F411)&lt;=100000,AND(ISNUMBER(Dashboard!$B$3),N(Dashboard!$B$3)&gt;=0,N(Dashboard!$B$3)&lt;=1000000)),F411*Dashboard!$B$3,"Check inputs"))</f>
        <v/>
      </c>
      <c r="I411" s="16" t="str">
        <f>IF(COUNTA($A411:$G411)=0,"",IF($A411="","Check ID",IF(SUMPRODUCT(--($A$2:$A$500=$A411))&gt;1,"Duplicate ID",IF(OR($B411="",SUMPRODUCT(--(Summary!$A$2:$A$21=$B411))=0),"Check area",IF(OR(NOT(OR(D411="Must",D411="Should",D411="Could")),NOT(ISNUMBER(F411)),N(F411)&lt;0,N(F411)&gt;100000),"Check inputs",IF(OR(E411="Standard",E411="Configure",E411="Extend",E411="Gap"),"OK","Not scored"))))))</f>
        <v/>
      </c>
    </row>
    <row r="412" ht="26" customHeight="1" spans="1:9" x14ac:dyDescent="0.25">
      <c r="A412" s="12"/>
      <c r="B412" s="12"/>
      <c r="C412" s="13"/>
      <c r="D412" s="12"/>
      <c r="E412" s="12"/>
      <c r="F412" s="14"/>
      <c r="G412" s="13"/>
      <c r="H412" s="15" t="str">
        <f>IF($A412="","",IF(AND(ISNUMBER(F412),N(F412)&gt;=0,N(F412)&lt;=100000,AND(ISNUMBER(Dashboard!$B$3),N(Dashboard!$B$3)&gt;=0,N(Dashboard!$B$3)&lt;=1000000)),F412*Dashboard!$B$3,"Check inputs"))</f>
        <v/>
      </c>
      <c r="I412" s="16" t="str">
        <f>IF(COUNTA($A412:$G412)=0,"",IF($A412="","Check ID",IF(SUMPRODUCT(--($A$2:$A$500=$A412))&gt;1,"Duplicate ID",IF(OR($B412="",SUMPRODUCT(--(Summary!$A$2:$A$21=$B412))=0),"Check area",IF(OR(NOT(OR(D412="Must",D412="Should",D412="Could")),NOT(ISNUMBER(F412)),N(F412)&lt;0,N(F412)&gt;100000),"Check inputs",IF(OR(E412="Standard",E412="Configure",E412="Extend",E412="Gap"),"OK","Not scored"))))))</f>
        <v/>
      </c>
    </row>
    <row r="413" ht="26" customHeight="1" spans="1:9" x14ac:dyDescent="0.25">
      <c r="A413" s="12"/>
      <c r="B413" s="12"/>
      <c r="C413" s="13"/>
      <c r="D413" s="12"/>
      <c r="E413" s="12"/>
      <c r="F413" s="14"/>
      <c r="G413" s="13"/>
      <c r="H413" s="15" t="str">
        <f>IF($A413="","",IF(AND(ISNUMBER(F413),N(F413)&gt;=0,N(F413)&lt;=100000,AND(ISNUMBER(Dashboard!$B$3),N(Dashboard!$B$3)&gt;=0,N(Dashboard!$B$3)&lt;=1000000)),F413*Dashboard!$B$3,"Check inputs"))</f>
        <v/>
      </c>
      <c r="I413" s="16" t="str">
        <f>IF(COUNTA($A413:$G413)=0,"",IF($A413="","Check ID",IF(SUMPRODUCT(--($A$2:$A$500=$A413))&gt;1,"Duplicate ID",IF(OR($B413="",SUMPRODUCT(--(Summary!$A$2:$A$21=$B413))=0),"Check area",IF(OR(NOT(OR(D413="Must",D413="Should",D413="Could")),NOT(ISNUMBER(F413)),N(F413)&lt;0,N(F413)&gt;100000),"Check inputs",IF(OR(E413="Standard",E413="Configure",E413="Extend",E413="Gap"),"OK","Not scored"))))))</f>
        <v/>
      </c>
    </row>
    <row r="414" ht="26" customHeight="1" spans="1:9" x14ac:dyDescent="0.25">
      <c r="A414" s="12"/>
      <c r="B414" s="12"/>
      <c r="C414" s="13"/>
      <c r="D414" s="12"/>
      <c r="E414" s="12"/>
      <c r="F414" s="14"/>
      <c r="G414" s="13"/>
      <c r="H414" s="15" t="str">
        <f>IF($A414="","",IF(AND(ISNUMBER(F414),N(F414)&gt;=0,N(F414)&lt;=100000,AND(ISNUMBER(Dashboard!$B$3),N(Dashboard!$B$3)&gt;=0,N(Dashboard!$B$3)&lt;=1000000)),F414*Dashboard!$B$3,"Check inputs"))</f>
        <v/>
      </c>
      <c r="I414" s="16" t="str">
        <f>IF(COUNTA($A414:$G414)=0,"",IF($A414="","Check ID",IF(SUMPRODUCT(--($A$2:$A$500=$A414))&gt;1,"Duplicate ID",IF(OR($B414="",SUMPRODUCT(--(Summary!$A$2:$A$21=$B414))=0),"Check area",IF(OR(NOT(OR(D414="Must",D414="Should",D414="Could")),NOT(ISNUMBER(F414)),N(F414)&lt;0,N(F414)&gt;100000),"Check inputs",IF(OR(E414="Standard",E414="Configure",E414="Extend",E414="Gap"),"OK","Not scored"))))))</f>
        <v/>
      </c>
    </row>
    <row r="415" ht="26" customHeight="1" spans="1:9" x14ac:dyDescent="0.25">
      <c r="A415" s="12"/>
      <c r="B415" s="12"/>
      <c r="C415" s="13"/>
      <c r="D415" s="12"/>
      <c r="E415" s="12"/>
      <c r="F415" s="14"/>
      <c r="G415" s="13"/>
      <c r="H415" s="15" t="str">
        <f>IF($A415="","",IF(AND(ISNUMBER(F415),N(F415)&gt;=0,N(F415)&lt;=100000,AND(ISNUMBER(Dashboard!$B$3),N(Dashboard!$B$3)&gt;=0,N(Dashboard!$B$3)&lt;=1000000)),F415*Dashboard!$B$3,"Check inputs"))</f>
        <v/>
      </c>
      <c r="I415" s="16" t="str">
        <f>IF(COUNTA($A415:$G415)=0,"",IF($A415="","Check ID",IF(SUMPRODUCT(--($A$2:$A$500=$A415))&gt;1,"Duplicate ID",IF(OR($B415="",SUMPRODUCT(--(Summary!$A$2:$A$21=$B415))=0),"Check area",IF(OR(NOT(OR(D415="Must",D415="Should",D415="Could")),NOT(ISNUMBER(F415)),N(F415)&lt;0,N(F415)&gt;100000),"Check inputs",IF(OR(E415="Standard",E415="Configure",E415="Extend",E415="Gap"),"OK","Not scored"))))))</f>
        <v/>
      </c>
    </row>
    <row r="416" ht="26" customHeight="1" spans="1:9" x14ac:dyDescent="0.25">
      <c r="A416" s="12"/>
      <c r="B416" s="12"/>
      <c r="C416" s="13"/>
      <c r="D416" s="12"/>
      <c r="E416" s="12"/>
      <c r="F416" s="14"/>
      <c r="G416" s="13"/>
      <c r="H416" s="15" t="str">
        <f>IF($A416="","",IF(AND(ISNUMBER(F416),N(F416)&gt;=0,N(F416)&lt;=100000,AND(ISNUMBER(Dashboard!$B$3),N(Dashboard!$B$3)&gt;=0,N(Dashboard!$B$3)&lt;=1000000)),F416*Dashboard!$B$3,"Check inputs"))</f>
        <v/>
      </c>
      <c r="I416" s="16" t="str">
        <f>IF(COUNTA($A416:$G416)=0,"",IF($A416="","Check ID",IF(SUMPRODUCT(--($A$2:$A$500=$A416))&gt;1,"Duplicate ID",IF(OR($B416="",SUMPRODUCT(--(Summary!$A$2:$A$21=$B416))=0),"Check area",IF(OR(NOT(OR(D416="Must",D416="Should",D416="Could")),NOT(ISNUMBER(F416)),N(F416)&lt;0,N(F416)&gt;100000),"Check inputs",IF(OR(E416="Standard",E416="Configure",E416="Extend",E416="Gap"),"OK","Not scored"))))))</f>
        <v/>
      </c>
    </row>
    <row r="417" ht="26" customHeight="1" spans="1:9" x14ac:dyDescent="0.25">
      <c r="A417" s="12"/>
      <c r="B417" s="12"/>
      <c r="C417" s="13"/>
      <c r="D417" s="12"/>
      <c r="E417" s="12"/>
      <c r="F417" s="14"/>
      <c r="G417" s="13"/>
      <c r="H417" s="15" t="str">
        <f>IF($A417="","",IF(AND(ISNUMBER(F417),N(F417)&gt;=0,N(F417)&lt;=100000,AND(ISNUMBER(Dashboard!$B$3),N(Dashboard!$B$3)&gt;=0,N(Dashboard!$B$3)&lt;=1000000)),F417*Dashboard!$B$3,"Check inputs"))</f>
        <v/>
      </c>
      <c r="I417" s="16" t="str">
        <f>IF(COUNTA($A417:$G417)=0,"",IF($A417="","Check ID",IF(SUMPRODUCT(--($A$2:$A$500=$A417))&gt;1,"Duplicate ID",IF(OR($B417="",SUMPRODUCT(--(Summary!$A$2:$A$21=$B417))=0),"Check area",IF(OR(NOT(OR(D417="Must",D417="Should",D417="Could")),NOT(ISNUMBER(F417)),N(F417)&lt;0,N(F417)&gt;100000),"Check inputs",IF(OR(E417="Standard",E417="Configure",E417="Extend",E417="Gap"),"OK","Not scored"))))))</f>
        <v/>
      </c>
    </row>
    <row r="418" ht="26" customHeight="1" spans="1:9" x14ac:dyDescent="0.25">
      <c r="A418" s="12"/>
      <c r="B418" s="12"/>
      <c r="C418" s="13"/>
      <c r="D418" s="12"/>
      <c r="E418" s="12"/>
      <c r="F418" s="14"/>
      <c r="G418" s="13"/>
      <c r="H418" s="15" t="str">
        <f>IF($A418="","",IF(AND(ISNUMBER(F418),N(F418)&gt;=0,N(F418)&lt;=100000,AND(ISNUMBER(Dashboard!$B$3),N(Dashboard!$B$3)&gt;=0,N(Dashboard!$B$3)&lt;=1000000)),F418*Dashboard!$B$3,"Check inputs"))</f>
        <v/>
      </c>
      <c r="I418" s="16" t="str">
        <f>IF(COUNTA($A418:$G418)=0,"",IF($A418="","Check ID",IF(SUMPRODUCT(--($A$2:$A$500=$A418))&gt;1,"Duplicate ID",IF(OR($B418="",SUMPRODUCT(--(Summary!$A$2:$A$21=$B418))=0),"Check area",IF(OR(NOT(OR(D418="Must",D418="Should",D418="Could")),NOT(ISNUMBER(F418)),N(F418)&lt;0,N(F418)&gt;100000),"Check inputs",IF(OR(E418="Standard",E418="Configure",E418="Extend",E418="Gap"),"OK","Not scored"))))))</f>
        <v/>
      </c>
    </row>
    <row r="419" ht="26" customHeight="1" spans="1:9" x14ac:dyDescent="0.25">
      <c r="A419" s="12"/>
      <c r="B419" s="12"/>
      <c r="C419" s="13"/>
      <c r="D419" s="12"/>
      <c r="E419" s="12"/>
      <c r="F419" s="14"/>
      <c r="G419" s="13"/>
      <c r="H419" s="15" t="str">
        <f>IF($A419="","",IF(AND(ISNUMBER(F419),N(F419)&gt;=0,N(F419)&lt;=100000,AND(ISNUMBER(Dashboard!$B$3),N(Dashboard!$B$3)&gt;=0,N(Dashboard!$B$3)&lt;=1000000)),F419*Dashboard!$B$3,"Check inputs"))</f>
        <v/>
      </c>
      <c r="I419" s="16" t="str">
        <f>IF(COUNTA($A419:$G419)=0,"",IF($A419="","Check ID",IF(SUMPRODUCT(--($A$2:$A$500=$A419))&gt;1,"Duplicate ID",IF(OR($B419="",SUMPRODUCT(--(Summary!$A$2:$A$21=$B419))=0),"Check area",IF(OR(NOT(OR(D419="Must",D419="Should",D419="Could")),NOT(ISNUMBER(F419)),N(F419)&lt;0,N(F419)&gt;100000),"Check inputs",IF(OR(E419="Standard",E419="Configure",E419="Extend",E419="Gap"),"OK","Not scored"))))))</f>
        <v/>
      </c>
    </row>
    <row r="420" ht="26" customHeight="1" spans="1:9" x14ac:dyDescent="0.25">
      <c r="A420" s="12"/>
      <c r="B420" s="12"/>
      <c r="C420" s="13"/>
      <c r="D420" s="12"/>
      <c r="E420" s="12"/>
      <c r="F420" s="14"/>
      <c r="G420" s="13"/>
      <c r="H420" s="15" t="str">
        <f>IF($A420="","",IF(AND(ISNUMBER(F420),N(F420)&gt;=0,N(F420)&lt;=100000,AND(ISNUMBER(Dashboard!$B$3),N(Dashboard!$B$3)&gt;=0,N(Dashboard!$B$3)&lt;=1000000)),F420*Dashboard!$B$3,"Check inputs"))</f>
        <v/>
      </c>
      <c r="I420" s="16" t="str">
        <f>IF(COUNTA($A420:$G420)=0,"",IF($A420="","Check ID",IF(SUMPRODUCT(--($A$2:$A$500=$A420))&gt;1,"Duplicate ID",IF(OR($B420="",SUMPRODUCT(--(Summary!$A$2:$A$21=$B420))=0),"Check area",IF(OR(NOT(OR(D420="Must",D420="Should",D420="Could")),NOT(ISNUMBER(F420)),N(F420)&lt;0,N(F420)&gt;100000),"Check inputs",IF(OR(E420="Standard",E420="Configure",E420="Extend",E420="Gap"),"OK","Not scored"))))))</f>
        <v/>
      </c>
    </row>
    <row r="421" ht="26" customHeight="1" spans="1:9" x14ac:dyDescent="0.25">
      <c r="A421" s="12"/>
      <c r="B421" s="12"/>
      <c r="C421" s="13"/>
      <c r="D421" s="12"/>
      <c r="E421" s="12"/>
      <c r="F421" s="14"/>
      <c r="G421" s="13"/>
      <c r="H421" s="15" t="str">
        <f>IF($A421="","",IF(AND(ISNUMBER(F421),N(F421)&gt;=0,N(F421)&lt;=100000,AND(ISNUMBER(Dashboard!$B$3),N(Dashboard!$B$3)&gt;=0,N(Dashboard!$B$3)&lt;=1000000)),F421*Dashboard!$B$3,"Check inputs"))</f>
        <v/>
      </c>
      <c r="I421" s="16" t="str">
        <f>IF(COUNTA($A421:$G421)=0,"",IF($A421="","Check ID",IF(SUMPRODUCT(--($A$2:$A$500=$A421))&gt;1,"Duplicate ID",IF(OR($B421="",SUMPRODUCT(--(Summary!$A$2:$A$21=$B421))=0),"Check area",IF(OR(NOT(OR(D421="Must",D421="Should",D421="Could")),NOT(ISNUMBER(F421)),N(F421)&lt;0,N(F421)&gt;100000),"Check inputs",IF(OR(E421="Standard",E421="Configure",E421="Extend",E421="Gap"),"OK","Not scored"))))))</f>
        <v/>
      </c>
    </row>
    <row r="422" ht="26" customHeight="1" spans="1:9" x14ac:dyDescent="0.25">
      <c r="A422" s="12"/>
      <c r="B422" s="12"/>
      <c r="C422" s="13"/>
      <c r="D422" s="12"/>
      <c r="E422" s="12"/>
      <c r="F422" s="14"/>
      <c r="G422" s="13"/>
      <c r="H422" s="15" t="str">
        <f>IF($A422="","",IF(AND(ISNUMBER(F422),N(F422)&gt;=0,N(F422)&lt;=100000,AND(ISNUMBER(Dashboard!$B$3),N(Dashboard!$B$3)&gt;=0,N(Dashboard!$B$3)&lt;=1000000)),F422*Dashboard!$B$3,"Check inputs"))</f>
        <v/>
      </c>
      <c r="I422" s="16" t="str">
        <f>IF(COUNTA($A422:$G422)=0,"",IF($A422="","Check ID",IF(SUMPRODUCT(--($A$2:$A$500=$A422))&gt;1,"Duplicate ID",IF(OR($B422="",SUMPRODUCT(--(Summary!$A$2:$A$21=$B422))=0),"Check area",IF(OR(NOT(OR(D422="Must",D422="Should",D422="Could")),NOT(ISNUMBER(F422)),N(F422)&lt;0,N(F422)&gt;100000),"Check inputs",IF(OR(E422="Standard",E422="Configure",E422="Extend",E422="Gap"),"OK","Not scored"))))))</f>
        <v/>
      </c>
    </row>
    <row r="423" ht="26" customHeight="1" spans="1:9" x14ac:dyDescent="0.25">
      <c r="A423" s="12"/>
      <c r="B423" s="12"/>
      <c r="C423" s="13"/>
      <c r="D423" s="12"/>
      <c r="E423" s="12"/>
      <c r="F423" s="14"/>
      <c r="G423" s="13"/>
      <c r="H423" s="15" t="str">
        <f>IF($A423="","",IF(AND(ISNUMBER(F423),N(F423)&gt;=0,N(F423)&lt;=100000,AND(ISNUMBER(Dashboard!$B$3),N(Dashboard!$B$3)&gt;=0,N(Dashboard!$B$3)&lt;=1000000)),F423*Dashboard!$B$3,"Check inputs"))</f>
        <v/>
      </c>
      <c r="I423" s="16" t="str">
        <f>IF(COUNTA($A423:$G423)=0,"",IF($A423="","Check ID",IF(SUMPRODUCT(--($A$2:$A$500=$A423))&gt;1,"Duplicate ID",IF(OR($B423="",SUMPRODUCT(--(Summary!$A$2:$A$21=$B423))=0),"Check area",IF(OR(NOT(OR(D423="Must",D423="Should",D423="Could")),NOT(ISNUMBER(F423)),N(F423)&lt;0,N(F423)&gt;100000),"Check inputs",IF(OR(E423="Standard",E423="Configure",E423="Extend",E423="Gap"),"OK","Not scored"))))))</f>
        <v/>
      </c>
    </row>
    <row r="424" ht="26" customHeight="1" spans="1:9" x14ac:dyDescent="0.25">
      <c r="A424" s="12"/>
      <c r="B424" s="12"/>
      <c r="C424" s="13"/>
      <c r="D424" s="12"/>
      <c r="E424" s="12"/>
      <c r="F424" s="14"/>
      <c r="G424" s="13"/>
      <c r="H424" s="15" t="str">
        <f>IF($A424="","",IF(AND(ISNUMBER(F424),N(F424)&gt;=0,N(F424)&lt;=100000,AND(ISNUMBER(Dashboard!$B$3),N(Dashboard!$B$3)&gt;=0,N(Dashboard!$B$3)&lt;=1000000)),F424*Dashboard!$B$3,"Check inputs"))</f>
        <v/>
      </c>
      <c r="I424" s="16" t="str">
        <f>IF(COUNTA($A424:$G424)=0,"",IF($A424="","Check ID",IF(SUMPRODUCT(--($A$2:$A$500=$A424))&gt;1,"Duplicate ID",IF(OR($B424="",SUMPRODUCT(--(Summary!$A$2:$A$21=$B424))=0),"Check area",IF(OR(NOT(OR(D424="Must",D424="Should",D424="Could")),NOT(ISNUMBER(F424)),N(F424)&lt;0,N(F424)&gt;100000),"Check inputs",IF(OR(E424="Standard",E424="Configure",E424="Extend",E424="Gap"),"OK","Not scored"))))))</f>
        <v/>
      </c>
    </row>
    <row r="425" ht="26" customHeight="1" spans="1:9" x14ac:dyDescent="0.25">
      <c r="A425" s="12"/>
      <c r="B425" s="12"/>
      <c r="C425" s="13"/>
      <c r="D425" s="12"/>
      <c r="E425" s="12"/>
      <c r="F425" s="14"/>
      <c r="G425" s="13"/>
      <c r="H425" s="15" t="str">
        <f>IF($A425="","",IF(AND(ISNUMBER(F425),N(F425)&gt;=0,N(F425)&lt;=100000,AND(ISNUMBER(Dashboard!$B$3),N(Dashboard!$B$3)&gt;=0,N(Dashboard!$B$3)&lt;=1000000)),F425*Dashboard!$B$3,"Check inputs"))</f>
        <v/>
      </c>
      <c r="I425" s="16" t="str">
        <f>IF(COUNTA($A425:$G425)=0,"",IF($A425="","Check ID",IF(SUMPRODUCT(--($A$2:$A$500=$A425))&gt;1,"Duplicate ID",IF(OR($B425="",SUMPRODUCT(--(Summary!$A$2:$A$21=$B425))=0),"Check area",IF(OR(NOT(OR(D425="Must",D425="Should",D425="Could")),NOT(ISNUMBER(F425)),N(F425)&lt;0,N(F425)&gt;100000),"Check inputs",IF(OR(E425="Standard",E425="Configure",E425="Extend",E425="Gap"),"OK","Not scored"))))))</f>
        <v/>
      </c>
    </row>
    <row r="426" ht="26" customHeight="1" spans="1:9" x14ac:dyDescent="0.25">
      <c r="A426" s="12"/>
      <c r="B426" s="12"/>
      <c r="C426" s="13"/>
      <c r="D426" s="12"/>
      <c r="E426" s="12"/>
      <c r="F426" s="14"/>
      <c r="G426" s="13"/>
      <c r="H426" s="15" t="str">
        <f>IF($A426="","",IF(AND(ISNUMBER(F426),N(F426)&gt;=0,N(F426)&lt;=100000,AND(ISNUMBER(Dashboard!$B$3),N(Dashboard!$B$3)&gt;=0,N(Dashboard!$B$3)&lt;=1000000)),F426*Dashboard!$B$3,"Check inputs"))</f>
        <v/>
      </c>
      <c r="I426" s="16" t="str">
        <f>IF(COUNTA($A426:$G426)=0,"",IF($A426="","Check ID",IF(SUMPRODUCT(--($A$2:$A$500=$A426))&gt;1,"Duplicate ID",IF(OR($B426="",SUMPRODUCT(--(Summary!$A$2:$A$21=$B426))=0),"Check area",IF(OR(NOT(OR(D426="Must",D426="Should",D426="Could")),NOT(ISNUMBER(F426)),N(F426)&lt;0,N(F426)&gt;100000),"Check inputs",IF(OR(E426="Standard",E426="Configure",E426="Extend",E426="Gap"),"OK","Not scored"))))))</f>
        <v/>
      </c>
    </row>
    <row r="427" ht="26" customHeight="1" spans="1:9" x14ac:dyDescent="0.25">
      <c r="A427" s="12"/>
      <c r="B427" s="12"/>
      <c r="C427" s="13"/>
      <c r="D427" s="12"/>
      <c r="E427" s="12"/>
      <c r="F427" s="14"/>
      <c r="G427" s="13"/>
      <c r="H427" s="15" t="str">
        <f>IF($A427="","",IF(AND(ISNUMBER(F427),N(F427)&gt;=0,N(F427)&lt;=100000,AND(ISNUMBER(Dashboard!$B$3),N(Dashboard!$B$3)&gt;=0,N(Dashboard!$B$3)&lt;=1000000)),F427*Dashboard!$B$3,"Check inputs"))</f>
        <v/>
      </c>
      <c r="I427" s="16" t="str">
        <f>IF(COUNTA($A427:$G427)=0,"",IF($A427="","Check ID",IF(SUMPRODUCT(--($A$2:$A$500=$A427))&gt;1,"Duplicate ID",IF(OR($B427="",SUMPRODUCT(--(Summary!$A$2:$A$21=$B427))=0),"Check area",IF(OR(NOT(OR(D427="Must",D427="Should",D427="Could")),NOT(ISNUMBER(F427)),N(F427)&lt;0,N(F427)&gt;100000),"Check inputs",IF(OR(E427="Standard",E427="Configure",E427="Extend",E427="Gap"),"OK","Not scored"))))))</f>
        <v/>
      </c>
    </row>
    <row r="428" ht="26" customHeight="1" spans="1:9" x14ac:dyDescent="0.25">
      <c r="A428" s="12"/>
      <c r="B428" s="12"/>
      <c r="C428" s="13"/>
      <c r="D428" s="12"/>
      <c r="E428" s="12"/>
      <c r="F428" s="14"/>
      <c r="G428" s="13"/>
      <c r="H428" s="15" t="str">
        <f>IF($A428="","",IF(AND(ISNUMBER(F428),N(F428)&gt;=0,N(F428)&lt;=100000,AND(ISNUMBER(Dashboard!$B$3),N(Dashboard!$B$3)&gt;=0,N(Dashboard!$B$3)&lt;=1000000)),F428*Dashboard!$B$3,"Check inputs"))</f>
        <v/>
      </c>
      <c r="I428" s="16" t="str">
        <f>IF(COUNTA($A428:$G428)=0,"",IF($A428="","Check ID",IF(SUMPRODUCT(--($A$2:$A$500=$A428))&gt;1,"Duplicate ID",IF(OR($B428="",SUMPRODUCT(--(Summary!$A$2:$A$21=$B428))=0),"Check area",IF(OR(NOT(OR(D428="Must",D428="Should",D428="Could")),NOT(ISNUMBER(F428)),N(F428)&lt;0,N(F428)&gt;100000),"Check inputs",IF(OR(E428="Standard",E428="Configure",E428="Extend",E428="Gap"),"OK","Not scored"))))))</f>
        <v/>
      </c>
    </row>
    <row r="429" ht="26" customHeight="1" spans="1:9" x14ac:dyDescent="0.25">
      <c r="A429" s="12"/>
      <c r="B429" s="12"/>
      <c r="C429" s="13"/>
      <c r="D429" s="12"/>
      <c r="E429" s="12"/>
      <c r="F429" s="14"/>
      <c r="G429" s="13"/>
      <c r="H429" s="15" t="str">
        <f>IF($A429="","",IF(AND(ISNUMBER(F429),N(F429)&gt;=0,N(F429)&lt;=100000,AND(ISNUMBER(Dashboard!$B$3),N(Dashboard!$B$3)&gt;=0,N(Dashboard!$B$3)&lt;=1000000)),F429*Dashboard!$B$3,"Check inputs"))</f>
        <v/>
      </c>
      <c r="I429" s="16" t="str">
        <f>IF(COUNTA($A429:$G429)=0,"",IF($A429="","Check ID",IF(SUMPRODUCT(--($A$2:$A$500=$A429))&gt;1,"Duplicate ID",IF(OR($B429="",SUMPRODUCT(--(Summary!$A$2:$A$21=$B429))=0),"Check area",IF(OR(NOT(OR(D429="Must",D429="Should",D429="Could")),NOT(ISNUMBER(F429)),N(F429)&lt;0,N(F429)&gt;100000),"Check inputs",IF(OR(E429="Standard",E429="Configure",E429="Extend",E429="Gap"),"OK","Not scored"))))))</f>
        <v/>
      </c>
    </row>
    <row r="430" ht="26" customHeight="1" spans="1:9" x14ac:dyDescent="0.25">
      <c r="A430" s="12"/>
      <c r="B430" s="12"/>
      <c r="C430" s="13"/>
      <c r="D430" s="12"/>
      <c r="E430" s="12"/>
      <c r="F430" s="14"/>
      <c r="G430" s="13"/>
      <c r="H430" s="15" t="str">
        <f>IF($A430="","",IF(AND(ISNUMBER(F430),N(F430)&gt;=0,N(F430)&lt;=100000,AND(ISNUMBER(Dashboard!$B$3),N(Dashboard!$B$3)&gt;=0,N(Dashboard!$B$3)&lt;=1000000)),F430*Dashboard!$B$3,"Check inputs"))</f>
        <v/>
      </c>
      <c r="I430" s="16" t="str">
        <f>IF(COUNTA($A430:$G430)=0,"",IF($A430="","Check ID",IF(SUMPRODUCT(--($A$2:$A$500=$A430))&gt;1,"Duplicate ID",IF(OR($B430="",SUMPRODUCT(--(Summary!$A$2:$A$21=$B430))=0),"Check area",IF(OR(NOT(OR(D430="Must",D430="Should",D430="Could")),NOT(ISNUMBER(F430)),N(F430)&lt;0,N(F430)&gt;100000),"Check inputs",IF(OR(E430="Standard",E430="Configure",E430="Extend",E430="Gap"),"OK","Not scored"))))))</f>
        <v/>
      </c>
    </row>
    <row r="431" ht="26" customHeight="1" spans="1:9" x14ac:dyDescent="0.25">
      <c r="A431" s="12"/>
      <c r="B431" s="12"/>
      <c r="C431" s="13"/>
      <c r="D431" s="12"/>
      <c r="E431" s="12"/>
      <c r="F431" s="14"/>
      <c r="G431" s="13"/>
      <c r="H431" s="15" t="str">
        <f>IF($A431="","",IF(AND(ISNUMBER(F431),N(F431)&gt;=0,N(F431)&lt;=100000,AND(ISNUMBER(Dashboard!$B$3),N(Dashboard!$B$3)&gt;=0,N(Dashboard!$B$3)&lt;=1000000)),F431*Dashboard!$B$3,"Check inputs"))</f>
        <v/>
      </c>
      <c r="I431" s="16" t="str">
        <f>IF(COUNTA($A431:$G431)=0,"",IF($A431="","Check ID",IF(SUMPRODUCT(--($A$2:$A$500=$A431))&gt;1,"Duplicate ID",IF(OR($B431="",SUMPRODUCT(--(Summary!$A$2:$A$21=$B431))=0),"Check area",IF(OR(NOT(OR(D431="Must",D431="Should",D431="Could")),NOT(ISNUMBER(F431)),N(F431)&lt;0,N(F431)&gt;100000),"Check inputs",IF(OR(E431="Standard",E431="Configure",E431="Extend",E431="Gap"),"OK","Not scored"))))))</f>
        <v/>
      </c>
    </row>
    <row r="432" ht="26" customHeight="1" spans="1:9" x14ac:dyDescent="0.25">
      <c r="A432" s="12"/>
      <c r="B432" s="12"/>
      <c r="C432" s="13"/>
      <c r="D432" s="12"/>
      <c r="E432" s="12"/>
      <c r="F432" s="14"/>
      <c r="G432" s="13"/>
      <c r="H432" s="15" t="str">
        <f>IF($A432="","",IF(AND(ISNUMBER(F432),N(F432)&gt;=0,N(F432)&lt;=100000,AND(ISNUMBER(Dashboard!$B$3),N(Dashboard!$B$3)&gt;=0,N(Dashboard!$B$3)&lt;=1000000)),F432*Dashboard!$B$3,"Check inputs"))</f>
        <v/>
      </c>
      <c r="I432" s="16" t="str">
        <f>IF(COUNTA($A432:$G432)=0,"",IF($A432="","Check ID",IF(SUMPRODUCT(--($A$2:$A$500=$A432))&gt;1,"Duplicate ID",IF(OR($B432="",SUMPRODUCT(--(Summary!$A$2:$A$21=$B432))=0),"Check area",IF(OR(NOT(OR(D432="Must",D432="Should",D432="Could")),NOT(ISNUMBER(F432)),N(F432)&lt;0,N(F432)&gt;100000),"Check inputs",IF(OR(E432="Standard",E432="Configure",E432="Extend",E432="Gap"),"OK","Not scored"))))))</f>
        <v/>
      </c>
    </row>
    <row r="433" ht="26" customHeight="1" spans="1:9" x14ac:dyDescent="0.25">
      <c r="A433" s="12"/>
      <c r="B433" s="12"/>
      <c r="C433" s="13"/>
      <c r="D433" s="12"/>
      <c r="E433" s="12"/>
      <c r="F433" s="14"/>
      <c r="G433" s="13"/>
      <c r="H433" s="15" t="str">
        <f>IF($A433="","",IF(AND(ISNUMBER(F433),N(F433)&gt;=0,N(F433)&lt;=100000,AND(ISNUMBER(Dashboard!$B$3),N(Dashboard!$B$3)&gt;=0,N(Dashboard!$B$3)&lt;=1000000)),F433*Dashboard!$B$3,"Check inputs"))</f>
        <v/>
      </c>
      <c r="I433" s="16" t="str">
        <f>IF(COUNTA($A433:$G433)=0,"",IF($A433="","Check ID",IF(SUMPRODUCT(--($A$2:$A$500=$A433))&gt;1,"Duplicate ID",IF(OR($B433="",SUMPRODUCT(--(Summary!$A$2:$A$21=$B433))=0),"Check area",IF(OR(NOT(OR(D433="Must",D433="Should",D433="Could")),NOT(ISNUMBER(F433)),N(F433)&lt;0,N(F433)&gt;100000),"Check inputs",IF(OR(E433="Standard",E433="Configure",E433="Extend",E433="Gap"),"OK","Not scored"))))))</f>
        <v/>
      </c>
    </row>
    <row r="434" ht="26" customHeight="1" spans="1:9" x14ac:dyDescent="0.25">
      <c r="A434" s="12"/>
      <c r="B434" s="12"/>
      <c r="C434" s="13"/>
      <c r="D434" s="12"/>
      <c r="E434" s="12"/>
      <c r="F434" s="14"/>
      <c r="G434" s="13"/>
      <c r="H434" s="15" t="str">
        <f>IF($A434="","",IF(AND(ISNUMBER(F434),N(F434)&gt;=0,N(F434)&lt;=100000,AND(ISNUMBER(Dashboard!$B$3),N(Dashboard!$B$3)&gt;=0,N(Dashboard!$B$3)&lt;=1000000)),F434*Dashboard!$B$3,"Check inputs"))</f>
        <v/>
      </c>
      <c r="I434" s="16" t="str">
        <f>IF(COUNTA($A434:$G434)=0,"",IF($A434="","Check ID",IF(SUMPRODUCT(--($A$2:$A$500=$A434))&gt;1,"Duplicate ID",IF(OR($B434="",SUMPRODUCT(--(Summary!$A$2:$A$21=$B434))=0),"Check area",IF(OR(NOT(OR(D434="Must",D434="Should",D434="Could")),NOT(ISNUMBER(F434)),N(F434)&lt;0,N(F434)&gt;100000),"Check inputs",IF(OR(E434="Standard",E434="Configure",E434="Extend",E434="Gap"),"OK","Not scored"))))))</f>
        <v/>
      </c>
    </row>
    <row r="435" ht="26" customHeight="1" spans="1:9" x14ac:dyDescent="0.25">
      <c r="A435" s="12"/>
      <c r="B435" s="12"/>
      <c r="C435" s="13"/>
      <c r="D435" s="12"/>
      <c r="E435" s="12"/>
      <c r="F435" s="14"/>
      <c r="G435" s="13"/>
      <c r="H435" s="15" t="str">
        <f>IF($A435="","",IF(AND(ISNUMBER(F435),N(F435)&gt;=0,N(F435)&lt;=100000,AND(ISNUMBER(Dashboard!$B$3),N(Dashboard!$B$3)&gt;=0,N(Dashboard!$B$3)&lt;=1000000)),F435*Dashboard!$B$3,"Check inputs"))</f>
        <v/>
      </c>
      <c r="I435" s="16" t="str">
        <f>IF(COUNTA($A435:$G435)=0,"",IF($A435="","Check ID",IF(SUMPRODUCT(--($A$2:$A$500=$A435))&gt;1,"Duplicate ID",IF(OR($B435="",SUMPRODUCT(--(Summary!$A$2:$A$21=$B435))=0),"Check area",IF(OR(NOT(OR(D435="Must",D435="Should",D435="Could")),NOT(ISNUMBER(F435)),N(F435)&lt;0,N(F435)&gt;100000),"Check inputs",IF(OR(E435="Standard",E435="Configure",E435="Extend",E435="Gap"),"OK","Not scored"))))))</f>
        <v/>
      </c>
    </row>
    <row r="436" ht="26" customHeight="1" spans="1:9" x14ac:dyDescent="0.25">
      <c r="A436" s="12"/>
      <c r="B436" s="12"/>
      <c r="C436" s="13"/>
      <c r="D436" s="12"/>
      <c r="E436" s="12"/>
      <c r="F436" s="14"/>
      <c r="G436" s="13"/>
      <c r="H436" s="15" t="str">
        <f>IF($A436="","",IF(AND(ISNUMBER(F436),N(F436)&gt;=0,N(F436)&lt;=100000,AND(ISNUMBER(Dashboard!$B$3),N(Dashboard!$B$3)&gt;=0,N(Dashboard!$B$3)&lt;=1000000)),F436*Dashboard!$B$3,"Check inputs"))</f>
        <v/>
      </c>
      <c r="I436" s="16" t="str">
        <f>IF(COUNTA($A436:$G436)=0,"",IF($A436="","Check ID",IF(SUMPRODUCT(--($A$2:$A$500=$A436))&gt;1,"Duplicate ID",IF(OR($B436="",SUMPRODUCT(--(Summary!$A$2:$A$21=$B436))=0),"Check area",IF(OR(NOT(OR(D436="Must",D436="Should",D436="Could")),NOT(ISNUMBER(F436)),N(F436)&lt;0,N(F436)&gt;100000),"Check inputs",IF(OR(E436="Standard",E436="Configure",E436="Extend",E436="Gap"),"OK","Not scored"))))))</f>
        <v/>
      </c>
    </row>
    <row r="437" ht="26" customHeight="1" spans="1:9" x14ac:dyDescent="0.25">
      <c r="A437" s="12"/>
      <c r="B437" s="12"/>
      <c r="C437" s="13"/>
      <c r="D437" s="12"/>
      <c r="E437" s="12"/>
      <c r="F437" s="14"/>
      <c r="G437" s="13"/>
      <c r="H437" s="15" t="str">
        <f>IF($A437="","",IF(AND(ISNUMBER(F437),N(F437)&gt;=0,N(F437)&lt;=100000,AND(ISNUMBER(Dashboard!$B$3),N(Dashboard!$B$3)&gt;=0,N(Dashboard!$B$3)&lt;=1000000)),F437*Dashboard!$B$3,"Check inputs"))</f>
        <v/>
      </c>
      <c r="I437" s="16" t="str">
        <f>IF(COUNTA($A437:$G437)=0,"",IF($A437="","Check ID",IF(SUMPRODUCT(--($A$2:$A$500=$A437))&gt;1,"Duplicate ID",IF(OR($B437="",SUMPRODUCT(--(Summary!$A$2:$A$21=$B437))=0),"Check area",IF(OR(NOT(OR(D437="Must",D437="Should",D437="Could")),NOT(ISNUMBER(F437)),N(F437)&lt;0,N(F437)&gt;100000),"Check inputs",IF(OR(E437="Standard",E437="Configure",E437="Extend",E437="Gap"),"OK","Not scored"))))))</f>
        <v/>
      </c>
    </row>
    <row r="438" ht="26" customHeight="1" spans="1:9" x14ac:dyDescent="0.25">
      <c r="A438" s="12"/>
      <c r="B438" s="12"/>
      <c r="C438" s="13"/>
      <c r="D438" s="12"/>
      <c r="E438" s="12"/>
      <c r="F438" s="14"/>
      <c r="G438" s="13"/>
      <c r="H438" s="15" t="str">
        <f>IF($A438="","",IF(AND(ISNUMBER(F438),N(F438)&gt;=0,N(F438)&lt;=100000,AND(ISNUMBER(Dashboard!$B$3),N(Dashboard!$B$3)&gt;=0,N(Dashboard!$B$3)&lt;=1000000)),F438*Dashboard!$B$3,"Check inputs"))</f>
        <v/>
      </c>
      <c r="I438" s="16" t="str">
        <f>IF(COUNTA($A438:$G438)=0,"",IF($A438="","Check ID",IF(SUMPRODUCT(--($A$2:$A$500=$A438))&gt;1,"Duplicate ID",IF(OR($B438="",SUMPRODUCT(--(Summary!$A$2:$A$21=$B438))=0),"Check area",IF(OR(NOT(OR(D438="Must",D438="Should",D438="Could")),NOT(ISNUMBER(F438)),N(F438)&lt;0,N(F438)&gt;100000),"Check inputs",IF(OR(E438="Standard",E438="Configure",E438="Extend",E438="Gap"),"OK","Not scored"))))))</f>
        <v/>
      </c>
    </row>
    <row r="439" ht="26" customHeight="1" spans="1:9" x14ac:dyDescent="0.25">
      <c r="A439" s="12"/>
      <c r="B439" s="12"/>
      <c r="C439" s="13"/>
      <c r="D439" s="12"/>
      <c r="E439" s="12"/>
      <c r="F439" s="14"/>
      <c r="G439" s="13"/>
      <c r="H439" s="15" t="str">
        <f>IF($A439="","",IF(AND(ISNUMBER(F439),N(F439)&gt;=0,N(F439)&lt;=100000,AND(ISNUMBER(Dashboard!$B$3),N(Dashboard!$B$3)&gt;=0,N(Dashboard!$B$3)&lt;=1000000)),F439*Dashboard!$B$3,"Check inputs"))</f>
        <v/>
      </c>
      <c r="I439" s="16" t="str">
        <f>IF(COUNTA($A439:$G439)=0,"",IF($A439="","Check ID",IF(SUMPRODUCT(--($A$2:$A$500=$A439))&gt;1,"Duplicate ID",IF(OR($B439="",SUMPRODUCT(--(Summary!$A$2:$A$21=$B439))=0),"Check area",IF(OR(NOT(OR(D439="Must",D439="Should",D439="Could")),NOT(ISNUMBER(F439)),N(F439)&lt;0,N(F439)&gt;100000),"Check inputs",IF(OR(E439="Standard",E439="Configure",E439="Extend",E439="Gap"),"OK","Not scored"))))))</f>
        <v/>
      </c>
    </row>
    <row r="440" ht="26" customHeight="1" spans="1:9" x14ac:dyDescent="0.25">
      <c r="A440" s="12"/>
      <c r="B440" s="12"/>
      <c r="C440" s="13"/>
      <c r="D440" s="12"/>
      <c r="E440" s="12"/>
      <c r="F440" s="14"/>
      <c r="G440" s="13"/>
      <c r="H440" s="15" t="str">
        <f>IF($A440="","",IF(AND(ISNUMBER(F440),N(F440)&gt;=0,N(F440)&lt;=100000,AND(ISNUMBER(Dashboard!$B$3),N(Dashboard!$B$3)&gt;=0,N(Dashboard!$B$3)&lt;=1000000)),F440*Dashboard!$B$3,"Check inputs"))</f>
        <v/>
      </c>
      <c r="I440" s="16" t="str">
        <f>IF(COUNTA($A440:$G440)=0,"",IF($A440="","Check ID",IF(SUMPRODUCT(--($A$2:$A$500=$A440))&gt;1,"Duplicate ID",IF(OR($B440="",SUMPRODUCT(--(Summary!$A$2:$A$21=$B440))=0),"Check area",IF(OR(NOT(OR(D440="Must",D440="Should",D440="Could")),NOT(ISNUMBER(F440)),N(F440)&lt;0,N(F440)&gt;100000),"Check inputs",IF(OR(E440="Standard",E440="Configure",E440="Extend",E440="Gap"),"OK","Not scored"))))))</f>
        <v/>
      </c>
    </row>
    <row r="441" ht="26" customHeight="1" spans="1:9" x14ac:dyDescent="0.25">
      <c r="A441" s="12"/>
      <c r="B441" s="12"/>
      <c r="C441" s="13"/>
      <c r="D441" s="12"/>
      <c r="E441" s="12"/>
      <c r="F441" s="14"/>
      <c r="G441" s="13"/>
      <c r="H441" s="15" t="str">
        <f>IF($A441="","",IF(AND(ISNUMBER(F441),N(F441)&gt;=0,N(F441)&lt;=100000,AND(ISNUMBER(Dashboard!$B$3),N(Dashboard!$B$3)&gt;=0,N(Dashboard!$B$3)&lt;=1000000)),F441*Dashboard!$B$3,"Check inputs"))</f>
        <v/>
      </c>
      <c r="I441" s="16" t="str">
        <f>IF(COUNTA($A441:$G441)=0,"",IF($A441="","Check ID",IF(SUMPRODUCT(--($A$2:$A$500=$A441))&gt;1,"Duplicate ID",IF(OR($B441="",SUMPRODUCT(--(Summary!$A$2:$A$21=$B441))=0),"Check area",IF(OR(NOT(OR(D441="Must",D441="Should",D441="Could")),NOT(ISNUMBER(F441)),N(F441)&lt;0,N(F441)&gt;100000),"Check inputs",IF(OR(E441="Standard",E441="Configure",E441="Extend",E441="Gap"),"OK","Not scored"))))))</f>
        <v/>
      </c>
    </row>
    <row r="442" ht="26" customHeight="1" spans="1:9" x14ac:dyDescent="0.25">
      <c r="A442" s="12"/>
      <c r="B442" s="12"/>
      <c r="C442" s="13"/>
      <c r="D442" s="12"/>
      <c r="E442" s="12"/>
      <c r="F442" s="14"/>
      <c r="G442" s="13"/>
      <c r="H442" s="15" t="str">
        <f>IF($A442="","",IF(AND(ISNUMBER(F442),N(F442)&gt;=0,N(F442)&lt;=100000,AND(ISNUMBER(Dashboard!$B$3),N(Dashboard!$B$3)&gt;=0,N(Dashboard!$B$3)&lt;=1000000)),F442*Dashboard!$B$3,"Check inputs"))</f>
        <v/>
      </c>
      <c r="I442" s="16" t="str">
        <f>IF(COUNTA($A442:$G442)=0,"",IF($A442="","Check ID",IF(SUMPRODUCT(--($A$2:$A$500=$A442))&gt;1,"Duplicate ID",IF(OR($B442="",SUMPRODUCT(--(Summary!$A$2:$A$21=$B442))=0),"Check area",IF(OR(NOT(OR(D442="Must",D442="Should",D442="Could")),NOT(ISNUMBER(F442)),N(F442)&lt;0,N(F442)&gt;100000),"Check inputs",IF(OR(E442="Standard",E442="Configure",E442="Extend",E442="Gap"),"OK","Not scored"))))))</f>
        <v/>
      </c>
    </row>
    <row r="443" ht="26" customHeight="1" spans="1:9" x14ac:dyDescent="0.25">
      <c r="A443" s="12"/>
      <c r="B443" s="12"/>
      <c r="C443" s="13"/>
      <c r="D443" s="12"/>
      <c r="E443" s="12"/>
      <c r="F443" s="14"/>
      <c r="G443" s="13"/>
      <c r="H443" s="15" t="str">
        <f>IF($A443="","",IF(AND(ISNUMBER(F443),N(F443)&gt;=0,N(F443)&lt;=100000,AND(ISNUMBER(Dashboard!$B$3),N(Dashboard!$B$3)&gt;=0,N(Dashboard!$B$3)&lt;=1000000)),F443*Dashboard!$B$3,"Check inputs"))</f>
        <v/>
      </c>
      <c r="I443" s="16" t="str">
        <f>IF(COUNTA($A443:$G443)=0,"",IF($A443="","Check ID",IF(SUMPRODUCT(--($A$2:$A$500=$A443))&gt;1,"Duplicate ID",IF(OR($B443="",SUMPRODUCT(--(Summary!$A$2:$A$21=$B443))=0),"Check area",IF(OR(NOT(OR(D443="Must",D443="Should",D443="Could")),NOT(ISNUMBER(F443)),N(F443)&lt;0,N(F443)&gt;100000),"Check inputs",IF(OR(E443="Standard",E443="Configure",E443="Extend",E443="Gap"),"OK","Not scored"))))))</f>
        <v/>
      </c>
    </row>
    <row r="444" ht="26" customHeight="1" spans="1:9" x14ac:dyDescent="0.25">
      <c r="A444" s="12"/>
      <c r="B444" s="12"/>
      <c r="C444" s="13"/>
      <c r="D444" s="12"/>
      <c r="E444" s="12"/>
      <c r="F444" s="14"/>
      <c r="G444" s="13"/>
      <c r="H444" s="15" t="str">
        <f>IF($A444="","",IF(AND(ISNUMBER(F444),N(F444)&gt;=0,N(F444)&lt;=100000,AND(ISNUMBER(Dashboard!$B$3),N(Dashboard!$B$3)&gt;=0,N(Dashboard!$B$3)&lt;=1000000)),F444*Dashboard!$B$3,"Check inputs"))</f>
        <v/>
      </c>
      <c r="I444" s="16" t="str">
        <f>IF(COUNTA($A444:$G444)=0,"",IF($A444="","Check ID",IF(SUMPRODUCT(--($A$2:$A$500=$A444))&gt;1,"Duplicate ID",IF(OR($B444="",SUMPRODUCT(--(Summary!$A$2:$A$21=$B444))=0),"Check area",IF(OR(NOT(OR(D444="Must",D444="Should",D444="Could")),NOT(ISNUMBER(F444)),N(F444)&lt;0,N(F444)&gt;100000),"Check inputs",IF(OR(E444="Standard",E444="Configure",E444="Extend",E444="Gap"),"OK","Not scored"))))))</f>
        <v/>
      </c>
    </row>
    <row r="445" ht="26" customHeight="1" spans="1:9" x14ac:dyDescent="0.25">
      <c r="A445" s="12"/>
      <c r="B445" s="12"/>
      <c r="C445" s="13"/>
      <c r="D445" s="12"/>
      <c r="E445" s="12"/>
      <c r="F445" s="14"/>
      <c r="G445" s="13"/>
      <c r="H445" s="15" t="str">
        <f>IF($A445="","",IF(AND(ISNUMBER(F445),N(F445)&gt;=0,N(F445)&lt;=100000,AND(ISNUMBER(Dashboard!$B$3),N(Dashboard!$B$3)&gt;=0,N(Dashboard!$B$3)&lt;=1000000)),F445*Dashboard!$B$3,"Check inputs"))</f>
        <v/>
      </c>
      <c r="I445" s="16" t="str">
        <f>IF(COUNTA($A445:$G445)=0,"",IF($A445="","Check ID",IF(SUMPRODUCT(--($A$2:$A$500=$A445))&gt;1,"Duplicate ID",IF(OR($B445="",SUMPRODUCT(--(Summary!$A$2:$A$21=$B445))=0),"Check area",IF(OR(NOT(OR(D445="Must",D445="Should",D445="Could")),NOT(ISNUMBER(F445)),N(F445)&lt;0,N(F445)&gt;100000),"Check inputs",IF(OR(E445="Standard",E445="Configure",E445="Extend",E445="Gap"),"OK","Not scored"))))))</f>
        <v/>
      </c>
    </row>
    <row r="446" ht="26" customHeight="1" spans="1:9" x14ac:dyDescent="0.25">
      <c r="A446" s="12"/>
      <c r="B446" s="12"/>
      <c r="C446" s="13"/>
      <c r="D446" s="12"/>
      <c r="E446" s="12"/>
      <c r="F446" s="14"/>
      <c r="G446" s="13"/>
      <c r="H446" s="15" t="str">
        <f>IF($A446="","",IF(AND(ISNUMBER(F446),N(F446)&gt;=0,N(F446)&lt;=100000,AND(ISNUMBER(Dashboard!$B$3),N(Dashboard!$B$3)&gt;=0,N(Dashboard!$B$3)&lt;=1000000)),F446*Dashboard!$B$3,"Check inputs"))</f>
        <v/>
      </c>
      <c r="I446" s="16" t="str">
        <f>IF(COUNTA($A446:$G446)=0,"",IF($A446="","Check ID",IF(SUMPRODUCT(--($A$2:$A$500=$A446))&gt;1,"Duplicate ID",IF(OR($B446="",SUMPRODUCT(--(Summary!$A$2:$A$21=$B446))=0),"Check area",IF(OR(NOT(OR(D446="Must",D446="Should",D446="Could")),NOT(ISNUMBER(F446)),N(F446)&lt;0,N(F446)&gt;100000),"Check inputs",IF(OR(E446="Standard",E446="Configure",E446="Extend",E446="Gap"),"OK","Not scored"))))))</f>
        <v/>
      </c>
    </row>
    <row r="447" ht="26" customHeight="1" spans="1:9" x14ac:dyDescent="0.25">
      <c r="A447" s="12"/>
      <c r="B447" s="12"/>
      <c r="C447" s="13"/>
      <c r="D447" s="12"/>
      <c r="E447" s="12"/>
      <c r="F447" s="14"/>
      <c r="G447" s="13"/>
      <c r="H447" s="15" t="str">
        <f>IF($A447="","",IF(AND(ISNUMBER(F447),N(F447)&gt;=0,N(F447)&lt;=100000,AND(ISNUMBER(Dashboard!$B$3),N(Dashboard!$B$3)&gt;=0,N(Dashboard!$B$3)&lt;=1000000)),F447*Dashboard!$B$3,"Check inputs"))</f>
        <v/>
      </c>
      <c r="I447" s="16" t="str">
        <f>IF(COUNTA($A447:$G447)=0,"",IF($A447="","Check ID",IF(SUMPRODUCT(--($A$2:$A$500=$A447))&gt;1,"Duplicate ID",IF(OR($B447="",SUMPRODUCT(--(Summary!$A$2:$A$21=$B447))=0),"Check area",IF(OR(NOT(OR(D447="Must",D447="Should",D447="Could")),NOT(ISNUMBER(F447)),N(F447)&lt;0,N(F447)&gt;100000),"Check inputs",IF(OR(E447="Standard",E447="Configure",E447="Extend",E447="Gap"),"OK","Not scored"))))))</f>
        <v/>
      </c>
    </row>
    <row r="448" ht="26" customHeight="1" spans="1:9" x14ac:dyDescent="0.25">
      <c r="A448" s="12"/>
      <c r="B448" s="12"/>
      <c r="C448" s="13"/>
      <c r="D448" s="12"/>
      <c r="E448" s="12"/>
      <c r="F448" s="14"/>
      <c r="G448" s="13"/>
      <c r="H448" s="15" t="str">
        <f>IF($A448="","",IF(AND(ISNUMBER(F448),N(F448)&gt;=0,N(F448)&lt;=100000,AND(ISNUMBER(Dashboard!$B$3),N(Dashboard!$B$3)&gt;=0,N(Dashboard!$B$3)&lt;=1000000)),F448*Dashboard!$B$3,"Check inputs"))</f>
        <v/>
      </c>
      <c r="I448" s="16" t="str">
        <f>IF(COUNTA($A448:$G448)=0,"",IF($A448="","Check ID",IF(SUMPRODUCT(--($A$2:$A$500=$A448))&gt;1,"Duplicate ID",IF(OR($B448="",SUMPRODUCT(--(Summary!$A$2:$A$21=$B448))=0),"Check area",IF(OR(NOT(OR(D448="Must",D448="Should",D448="Could")),NOT(ISNUMBER(F448)),N(F448)&lt;0,N(F448)&gt;100000),"Check inputs",IF(OR(E448="Standard",E448="Configure",E448="Extend",E448="Gap"),"OK","Not scored"))))))</f>
        <v/>
      </c>
    </row>
    <row r="449" ht="26" customHeight="1" spans="1:9" x14ac:dyDescent="0.25">
      <c r="A449" s="12"/>
      <c r="B449" s="12"/>
      <c r="C449" s="13"/>
      <c r="D449" s="12"/>
      <c r="E449" s="12"/>
      <c r="F449" s="14"/>
      <c r="G449" s="13"/>
      <c r="H449" s="15" t="str">
        <f>IF($A449="","",IF(AND(ISNUMBER(F449),N(F449)&gt;=0,N(F449)&lt;=100000,AND(ISNUMBER(Dashboard!$B$3),N(Dashboard!$B$3)&gt;=0,N(Dashboard!$B$3)&lt;=1000000)),F449*Dashboard!$B$3,"Check inputs"))</f>
        <v/>
      </c>
      <c r="I449" s="16" t="str">
        <f>IF(COUNTA($A449:$G449)=0,"",IF($A449="","Check ID",IF(SUMPRODUCT(--($A$2:$A$500=$A449))&gt;1,"Duplicate ID",IF(OR($B449="",SUMPRODUCT(--(Summary!$A$2:$A$21=$B449))=0),"Check area",IF(OR(NOT(OR(D449="Must",D449="Should",D449="Could")),NOT(ISNUMBER(F449)),N(F449)&lt;0,N(F449)&gt;100000),"Check inputs",IF(OR(E449="Standard",E449="Configure",E449="Extend",E449="Gap"),"OK","Not scored"))))))</f>
        <v/>
      </c>
    </row>
    <row r="450" ht="26" customHeight="1" spans="1:9" x14ac:dyDescent="0.25">
      <c r="A450" s="12"/>
      <c r="B450" s="12"/>
      <c r="C450" s="13"/>
      <c r="D450" s="12"/>
      <c r="E450" s="12"/>
      <c r="F450" s="14"/>
      <c r="G450" s="13"/>
      <c r="H450" s="15" t="str">
        <f>IF($A450="","",IF(AND(ISNUMBER(F450),N(F450)&gt;=0,N(F450)&lt;=100000,AND(ISNUMBER(Dashboard!$B$3),N(Dashboard!$B$3)&gt;=0,N(Dashboard!$B$3)&lt;=1000000)),F450*Dashboard!$B$3,"Check inputs"))</f>
        <v/>
      </c>
      <c r="I450" s="16" t="str">
        <f>IF(COUNTA($A450:$G450)=0,"",IF($A450="","Check ID",IF(SUMPRODUCT(--($A$2:$A$500=$A450))&gt;1,"Duplicate ID",IF(OR($B450="",SUMPRODUCT(--(Summary!$A$2:$A$21=$B450))=0),"Check area",IF(OR(NOT(OR(D450="Must",D450="Should",D450="Could")),NOT(ISNUMBER(F450)),N(F450)&lt;0,N(F450)&gt;100000),"Check inputs",IF(OR(E450="Standard",E450="Configure",E450="Extend",E450="Gap"),"OK","Not scored"))))))</f>
        <v/>
      </c>
    </row>
    <row r="451" ht="26" customHeight="1" spans="1:9" x14ac:dyDescent="0.25">
      <c r="A451" s="12"/>
      <c r="B451" s="12"/>
      <c r="C451" s="13"/>
      <c r="D451" s="12"/>
      <c r="E451" s="12"/>
      <c r="F451" s="14"/>
      <c r="G451" s="13"/>
      <c r="H451" s="15" t="str">
        <f>IF($A451="","",IF(AND(ISNUMBER(F451),N(F451)&gt;=0,N(F451)&lt;=100000,AND(ISNUMBER(Dashboard!$B$3),N(Dashboard!$B$3)&gt;=0,N(Dashboard!$B$3)&lt;=1000000)),F451*Dashboard!$B$3,"Check inputs"))</f>
        <v/>
      </c>
      <c r="I451" s="16" t="str">
        <f>IF(COUNTA($A451:$G451)=0,"",IF($A451="","Check ID",IF(SUMPRODUCT(--($A$2:$A$500=$A451))&gt;1,"Duplicate ID",IF(OR($B451="",SUMPRODUCT(--(Summary!$A$2:$A$21=$B451))=0),"Check area",IF(OR(NOT(OR(D451="Must",D451="Should",D451="Could")),NOT(ISNUMBER(F451)),N(F451)&lt;0,N(F451)&gt;100000),"Check inputs",IF(OR(E451="Standard",E451="Configure",E451="Extend",E451="Gap"),"OK","Not scored"))))))</f>
        <v/>
      </c>
    </row>
    <row r="452" ht="26" customHeight="1" spans="1:9" x14ac:dyDescent="0.25">
      <c r="A452" s="12"/>
      <c r="B452" s="12"/>
      <c r="C452" s="13"/>
      <c r="D452" s="12"/>
      <c r="E452" s="12"/>
      <c r="F452" s="14"/>
      <c r="G452" s="13"/>
      <c r="H452" s="15" t="str">
        <f>IF($A452="","",IF(AND(ISNUMBER(F452),N(F452)&gt;=0,N(F452)&lt;=100000,AND(ISNUMBER(Dashboard!$B$3),N(Dashboard!$B$3)&gt;=0,N(Dashboard!$B$3)&lt;=1000000)),F452*Dashboard!$B$3,"Check inputs"))</f>
        <v/>
      </c>
      <c r="I452" s="16" t="str">
        <f>IF(COUNTA($A452:$G452)=0,"",IF($A452="","Check ID",IF(SUMPRODUCT(--($A$2:$A$500=$A452))&gt;1,"Duplicate ID",IF(OR($B452="",SUMPRODUCT(--(Summary!$A$2:$A$21=$B452))=0),"Check area",IF(OR(NOT(OR(D452="Must",D452="Should",D452="Could")),NOT(ISNUMBER(F452)),N(F452)&lt;0,N(F452)&gt;100000),"Check inputs",IF(OR(E452="Standard",E452="Configure",E452="Extend",E452="Gap"),"OK","Not scored"))))))</f>
        <v/>
      </c>
    </row>
    <row r="453" ht="26" customHeight="1" spans="1:9" x14ac:dyDescent="0.25">
      <c r="A453" s="12"/>
      <c r="B453" s="12"/>
      <c r="C453" s="13"/>
      <c r="D453" s="12"/>
      <c r="E453" s="12"/>
      <c r="F453" s="14"/>
      <c r="G453" s="13"/>
      <c r="H453" s="15" t="str">
        <f>IF($A453="","",IF(AND(ISNUMBER(F453),N(F453)&gt;=0,N(F453)&lt;=100000,AND(ISNUMBER(Dashboard!$B$3),N(Dashboard!$B$3)&gt;=0,N(Dashboard!$B$3)&lt;=1000000)),F453*Dashboard!$B$3,"Check inputs"))</f>
        <v/>
      </c>
      <c r="I453" s="16" t="str">
        <f>IF(COUNTA($A453:$G453)=0,"",IF($A453="","Check ID",IF(SUMPRODUCT(--($A$2:$A$500=$A453))&gt;1,"Duplicate ID",IF(OR($B453="",SUMPRODUCT(--(Summary!$A$2:$A$21=$B453))=0),"Check area",IF(OR(NOT(OR(D453="Must",D453="Should",D453="Could")),NOT(ISNUMBER(F453)),N(F453)&lt;0,N(F453)&gt;100000),"Check inputs",IF(OR(E453="Standard",E453="Configure",E453="Extend",E453="Gap"),"OK","Not scored"))))))</f>
        <v/>
      </c>
    </row>
    <row r="454" ht="26" customHeight="1" spans="1:9" x14ac:dyDescent="0.25">
      <c r="A454" s="12"/>
      <c r="B454" s="12"/>
      <c r="C454" s="13"/>
      <c r="D454" s="12"/>
      <c r="E454" s="12"/>
      <c r="F454" s="14"/>
      <c r="G454" s="13"/>
      <c r="H454" s="15" t="str">
        <f>IF($A454="","",IF(AND(ISNUMBER(F454),N(F454)&gt;=0,N(F454)&lt;=100000,AND(ISNUMBER(Dashboard!$B$3),N(Dashboard!$B$3)&gt;=0,N(Dashboard!$B$3)&lt;=1000000)),F454*Dashboard!$B$3,"Check inputs"))</f>
        <v/>
      </c>
      <c r="I454" s="16" t="str">
        <f>IF(COUNTA($A454:$G454)=0,"",IF($A454="","Check ID",IF(SUMPRODUCT(--($A$2:$A$500=$A454))&gt;1,"Duplicate ID",IF(OR($B454="",SUMPRODUCT(--(Summary!$A$2:$A$21=$B454))=0),"Check area",IF(OR(NOT(OR(D454="Must",D454="Should",D454="Could")),NOT(ISNUMBER(F454)),N(F454)&lt;0,N(F454)&gt;100000),"Check inputs",IF(OR(E454="Standard",E454="Configure",E454="Extend",E454="Gap"),"OK","Not scored"))))))</f>
        <v/>
      </c>
    </row>
    <row r="455" ht="26" customHeight="1" spans="1:9" x14ac:dyDescent="0.25">
      <c r="A455" s="12"/>
      <c r="B455" s="12"/>
      <c r="C455" s="13"/>
      <c r="D455" s="12"/>
      <c r="E455" s="12"/>
      <c r="F455" s="14"/>
      <c r="G455" s="13"/>
      <c r="H455" s="15" t="str">
        <f>IF($A455="","",IF(AND(ISNUMBER(F455),N(F455)&gt;=0,N(F455)&lt;=100000,AND(ISNUMBER(Dashboard!$B$3),N(Dashboard!$B$3)&gt;=0,N(Dashboard!$B$3)&lt;=1000000)),F455*Dashboard!$B$3,"Check inputs"))</f>
        <v/>
      </c>
      <c r="I455" s="16" t="str">
        <f>IF(COUNTA($A455:$G455)=0,"",IF($A455="","Check ID",IF(SUMPRODUCT(--($A$2:$A$500=$A455))&gt;1,"Duplicate ID",IF(OR($B455="",SUMPRODUCT(--(Summary!$A$2:$A$21=$B455))=0),"Check area",IF(OR(NOT(OR(D455="Must",D455="Should",D455="Could")),NOT(ISNUMBER(F455)),N(F455)&lt;0,N(F455)&gt;100000),"Check inputs",IF(OR(E455="Standard",E455="Configure",E455="Extend",E455="Gap"),"OK","Not scored"))))))</f>
        <v/>
      </c>
    </row>
    <row r="456" ht="26" customHeight="1" spans="1:9" x14ac:dyDescent="0.25">
      <c r="A456" s="12"/>
      <c r="B456" s="12"/>
      <c r="C456" s="13"/>
      <c r="D456" s="12"/>
      <c r="E456" s="12"/>
      <c r="F456" s="14"/>
      <c r="G456" s="13"/>
      <c r="H456" s="15" t="str">
        <f>IF($A456="","",IF(AND(ISNUMBER(F456),N(F456)&gt;=0,N(F456)&lt;=100000,AND(ISNUMBER(Dashboard!$B$3),N(Dashboard!$B$3)&gt;=0,N(Dashboard!$B$3)&lt;=1000000)),F456*Dashboard!$B$3,"Check inputs"))</f>
        <v/>
      </c>
      <c r="I456" s="16" t="str">
        <f>IF(COUNTA($A456:$G456)=0,"",IF($A456="","Check ID",IF(SUMPRODUCT(--($A$2:$A$500=$A456))&gt;1,"Duplicate ID",IF(OR($B456="",SUMPRODUCT(--(Summary!$A$2:$A$21=$B456))=0),"Check area",IF(OR(NOT(OR(D456="Must",D456="Should",D456="Could")),NOT(ISNUMBER(F456)),N(F456)&lt;0,N(F456)&gt;100000),"Check inputs",IF(OR(E456="Standard",E456="Configure",E456="Extend",E456="Gap"),"OK","Not scored"))))))</f>
        <v/>
      </c>
    </row>
    <row r="457" ht="26" customHeight="1" spans="1:9" x14ac:dyDescent="0.25">
      <c r="A457" s="12"/>
      <c r="B457" s="12"/>
      <c r="C457" s="13"/>
      <c r="D457" s="12"/>
      <c r="E457" s="12"/>
      <c r="F457" s="14"/>
      <c r="G457" s="13"/>
      <c r="H457" s="15" t="str">
        <f>IF($A457="","",IF(AND(ISNUMBER(F457),N(F457)&gt;=0,N(F457)&lt;=100000,AND(ISNUMBER(Dashboard!$B$3),N(Dashboard!$B$3)&gt;=0,N(Dashboard!$B$3)&lt;=1000000)),F457*Dashboard!$B$3,"Check inputs"))</f>
        <v/>
      </c>
      <c r="I457" s="16" t="str">
        <f>IF(COUNTA($A457:$G457)=0,"",IF($A457="","Check ID",IF(SUMPRODUCT(--($A$2:$A$500=$A457))&gt;1,"Duplicate ID",IF(OR($B457="",SUMPRODUCT(--(Summary!$A$2:$A$21=$B457))=0),"Check area",IF(OR(NOT(OR(D457="Must",D457="Should",D457="Could")),NOT(ISNUMBER(F457)),N(F457)&lt;0,N(F457)&gt;100000),"Check inputs",IF(OR(E457="Standard",E457="Configure",E457="Extend",E457="Gap"),"OK","Not scored"))))))</f>
        <v/>
      </c>
    </row>
    <row r="458" ht="26" customHeight="1" spans="1:9" x14ac:dyDescent="0.25">
      <c r="A458" s="12"/>
      <c r="B458" s="12"/>
      <c r="C458" s="13"/>
      <c r="D458" s="12"/>
      <c r="E458" s="12"/>
      <c r="F458" s="14"/>
      <c r="G458" s="13"/>
      <c r="H458" s="15" t="str">
        <f>IF($A458="","",IF(AND(ISNUMBER(F458),N(F458)&gt;=0,N(F458)&lt;=100000,AND(ISNUMBER(Dashboard!$B$3),N(Dashboard!$B$3)&gt;=0,N(Dashboard!$B$3)&lt;=1000000)),F458*Dashboard!$B$3,"Check inputs"))</f>
        <v/>
      </c>
      <c r="I458" s="16" t="str">
        <f>IF(COUNTA($A458:$G458)=0,"",IF($A458="","Check ID",IF(SUMPRODUCT(--($A$2:$A$500=$A458))&gt;1,"Duplicate ID",IF(OR($B458="",SUMPRODUCT(--(Summary!$A$2:$A$21=$B458))=0),"Check area",IF(OR(NOT(OR(D458="Must",D458="Should",D458="Could")),NOT(ISNUMBER(F458)),N(F458)&lt;0,N(F458)&gt;100000),"Check inputs",IF(OR(E458="Standard",E458="Configure",E458="Extend",E458="Gap"),"OK","Not scored"))))))</f>
        <v/>
      </c>
    </row>
    <row r="459" ht="26" customHeight="1" spans="1:9" x14ac:dyDescent="0.25">
      <c r="A459" s="12"/>
      <c r="B459" s="12"/>
      <c r="C459" s="13"/>
      <c r="D459" s="12"/>
      <c r="E459" s="12"/>
      <c r="F459" s="14"/>
      <c r="G459" s="13"/>
      <c r="H459" s="15" t="str">
        <f>IF($A459="","",IF(AND(ISNUMBER(F459),N(F459)&gt;=0,N(F459)&lt;=100000,AND(ISNUMBER(Dashboard!$B$3),N(Dashboard!$B$3)&gt;=0,N(Dashboard!$B$3)&lt;=1000000)),F459*Dashboard!$B$3,"Check inputs"))</f>
        <v/>
      </c>
      <c r="I459" s="16" t="str">
        <f>IF(COUNTA($A459:$G459)=0,"",IF($A459="","Check ID",IF(SUMPRODUCT(--($A$2:$A$500=$A459))&gt;1,"Duplicate ID",IF(OR($B459="",SUMPRODUCT(--(Summary!$A$2:$A$21=$B459))=0),"Check area",IF(OR(NOT(OR(D459="Must",D459="Should",D459="Could")),NOT(ISNUMBER(F459)),N(F459)&lt;0,N(F459)&gt;100000),"Check inputs",IF(OR(E459="Standard",E459="Configure",E459="Extend",E459="Gap"),"OK","Not scored"))))))</f>
        <v/>
      </c>
    </row>
    <row r="460" ht="26" customHeight="1" spans="1:9" x14ac:dyDescent="0.25">
      <c r="A460" s="12"/>
      <c r="B460" s="12"/>
      <c r="C460" s="13"/>
      <c r="D460" s="12"/>
      <c r="E460" s="12"/>
      <c r="F460" s="14"/>
      <c r="G460" s="13"/>
      <c r="H460" s="15" t="str">
        <f>IF($A460="","",IF(AND(ISNUMBER(F460),N(F460)&gt;=0,N(F460)&lt;=100000,AND(ISNUMBER(Dashboard!$B$3),N(Dashboard!$B$3)&gt;=0,N(Dashboard!$B$3)&lt;=1000000)),F460*Dashboard!$B$3,"Check inputs"))</f>
        <v/>
      </c>
      <c r="I460" s="16" t="str">
        <f>IF(COUNTA($A460:$G460)=0,"",IF($A460="","Check ID",IF(SUMPRODUCT(--($A$2:$A$500=$A460))&gt;1,"Duplicate ID",IF(OR($B460="",SUMPRODUCT(--(Summary!$A$2:$A$21=$B460))=0),"Check area",IF(OR(NOT(OR(D460="Must",D460="Should",D460="Could")),NOT(ISNUMBER(F460)),N(F460)&lt;0,N(F460)&gt;100000),"Check inputs",IF(OR(E460="Standard",E460="Configure",E460="Extend",E460="Gap"),"OK","Not scored"))))))</f>
        <v/>
      </c>
    </row>
    <row r="461" ht="26" customHeight="1" spans="1:9" x14ac:dyDescent="0.25">
      <c r="A461" s="12"/>
      <c r="B461" s="12"/>
      <c r="C461" s="13"/>
      <c r="D461" s="12"/>
      <c r="E461" s="12"/>
      <c r="F461" s="14"/>
      <c r="G461" s="13"/>
      <c r="H461" s="15" t="str">
        <f>IF($A461="","",IF(AND(ISNUMBER(F461),N(F461)&gt;=0,N(F461)&lt;=100000,AND(ISNUMBER(Dashboard!$B$3),N(Dashboard!$B$3)&gt;=0,N(Dashboard!$B$3)&lt;=1000000)),F461*Dashboard!$B$3,"Check inputs"))</f>
        <v/>
      </c>
      <c r="I461" s="16" t="str">
        <f>IF(COUNTA($A461:$G461)=0,"",IF($A461="","Check ID",IF(SUMPRODUCT(--($A$2:$A$500=$A461))&gt;1,"Duplicate ID",IF(OR($B461="",SUMPRODUCT(--(Summary!$A$2:$A$21=$B461))=0),"Check area",IF(OR(NOT(OR(D461="Must",D461="Should",D461="Could")),NOT(ISNUMBER(F461)),N(F461)&lt;0,N(F461)&gt;100000),"Check inputs",IF(OR(E461="Standard",E461="Configure",E461="Extend",E461="Gap"),"OK","Not scored"))))))</f>
        <v/>
      </c>
    </row>
    <row r="462" ht="26" customHeight="1" spans="1:9" x14ac:dyDescent="0.25">
      <c r="A462" s="12"/>
      <c r="B462" s="12"/>
      <c r="C462" s="13"/>
      <c r="D462" s="12"/>
      <c r="E462" s="12"/>
      <c r="F462" s="14"/>
      <c r="G462" s="13"/>
      <c r="H462" s="15" t="str">
        <f>IF($A462="","",IF(AND(ISNUMBER(F462),N(F462)&gt;=0,N(F462)&lt;=100000,AND(ISNUMBER(Dashboard!$B$3),N(Dashboard!$B$3)&gt;=0,N(Dashboard!$B$3)&lt;=1000000)),F462*Dashboard!$B$3,"Check inputs"))</f>
        <v/>
      </c>
      <c r="I462" s="16" t="str">
        <f>IF(COUNTA($A462:$G462)=0,"",IF($A462="","Check ID",IF(SUMPRODUCT(--($A$2:$A$500=$A462))&gt;1,"Duplicate ID",IF(OR($B462="",SUMPRODUCT(--(Summary!$A$2:$A$21=$B462))=0),"Check area",IF(OR(NOT(OR(D462="Must",D462="Should",D462="Could")),NOT(ISNUMBER(F462)),N(F462)&lt;0,N(F462)&gt;100000),"Check inputs",IF(OR(E462="Standard",E462="Configure",E462="Extend",E462="Gap"),"OK","Not scored"))))))</f>
        <v/>
      </c>
    </row>
    <row r="463" ht="26" customHeight="1" spans="1:9" x14ac:dyDescent="0.25">
      <c r="A463" s="12"/>
      <c r="B463" s="12"/>
      <c r="C463" s="13"/>
      <c r="D463" s="12"/>
      <c r="E463" s="12"/>
      <c r="F463" s="14"/>
      <c r="G463" s="13"/>
      <c r="H463" s="15" t="str">
        <f>IF($A463="","",IF(AND(ISNUMBER(F463),N(F463)&gt;=0,N(F463)&lt;=100000,AND(ISNUMBER(Dashboard!$B$3),N(Dashboard!$B$3)&gt;=0,N(Dashboard!$B$3)&lt;=1000000)),F463*Dashboard!$B$3,"Check inputs"))</f>
        <v/>
      </c>
      <c r="I463" s="16" t="str">
        <f>IF(COUNTA($A463:$G463)=0,"",IF($A463="","Check ID",IF(SUMPRODUCT(--($A$2:$A$500=$A463))&gt;1,"Duplicate ID",IF(OR($B463="",SUMPRODUCT(--(Summary!$A$2:$A$21=$B463))=0),"Check area",IF(OR(NOT(OR(D463="Must",D463="Should",D463="Could")),NOT(ISNUMBER(F463)),N(F463)&lt;0,N(F463)&gt;100000),"Check inputs",IF(OR(E463="Standard",E463="Configure",E463="Extend",E463="Gap"),"OK","Not scored"))))))</f>
        <v/>
      </c>
    </row>
    <row r="464" ht="26" customHeight="1" spans="1:9" x14ac:dyDescent="0.25">
      <c r="A464" s="12"/>
      <c r="B464" s="12"/>
      <c r="C464" s="13"/>
      <c r="D464" s="12"/>
      <c r="E464" s="12"/>
      <c r="F464" s="14"/>
      <c r="G464" s="13"/>
      <c r="H464" s="15" t="str">
        <f>IF($A464="","",IF(AND(ISNUMBER(F464),N(F464)&gt;=0,N(F464)&lt;=100000,AND(ISNUMBER(Dashboard!$B$3),N(Dashboard!$B$3)&gt;=0,N(Dashboard!$B$3)&lt;=1000000)),F464*Dashboard!$B$3,"Check inputs"))</f>
        <v/>
      </c>
      <c r="I464" s="16" t="str">
        <f>IF(COUNTA($A464:$G464)=0,"",IF($A464="","Check ID",IF(SUMPRODUCT(--($A$2:$A$500=$A464))&gt;1,"Duplicate ID",IF(OR($B464="",SUMPRODUCT(--(Summary!$A$2:$A$21=$B464))=0),"Check area",IF(OR(NOT(OR(D464="Must",D464="Should",D464="Could")),NOT(ISNUMBER(F464)),N(F464)&lt;0,N(F464)&gt;100000),"Check inputs",IF(OR(E464="Standard",E464="Configure",E464="Extend",E464="Gap"),"OK","Not scored"))))))</f>
        <v/>
      </c>
    </row>
    <row r="465" ht="26" customHeight="1" spans="1:9" x14ac:dyDescent="0.25">
      <c r="A465" s="12"/>
      <c r="B465" s="12"/>
      <c r="C465" s="13"/>
      <c r="D465" s="12"/>
      <c r="E465" s="12"/>
      <c r="F465" s="14"/>
      <c r="G465" s="13"/>
      <c r="H465" s="15" t="str">
        <f>IF($A465="","",IF(AND(ISNUMBER(F465),N(F465)&gt;=0,N(F465)&lt;=100000,AND(ISNUMBER(Dashboard!$B$3),N(Dashboard!$B$3)&gt;=0,N(Dashboard!$B$3)&lt;=1000000)),F465*Dashboard!$B$3,"Check inputs"))</f>
        <v/>
      </c>
      <c r="I465" s="16" t="str">
        <f>IF(COUNTA($A465:$G465)=0,"",IF($A465="","Check ID",IF(SUMPRODUCT(--($A$2:$A$500=$A465))&gt;1,"Duplicate ID",IF(OR($B465="",SUMPRODUCT(--(Summary!$A$2:$A$21=$B465))=0),"Check area",IF(OR(NOT(OR(D465="Must",D465="Should",D465="Could")),NOT(ISNUMBER(F465)),N(F465)&lt;0,N(F465)&gt;100000),"Check inputs",IF(OR(E465="Standard",E465="Configure",E465="Extend",E465="Gap"),"OK","Not scored"))))))</f>
        <v/>
      </c>
    </row>
    <row r="466" ht="26" customHeight="1" spans="1:9" x14ac:dyDescent="0.25">
      <c r="A466" s="12"/>
      <c r="B466" s="12"/>
      <c r="C466" s="13"/>
      <c r="D466" s="12"/>
      <c r="E466" s="12"/>
      <c r="F466" s="14"/>
      <c r="G466" s="13"/>
      <c r="H466" s="15" t="str">
        <f>IF($A466="","",IF(AND(ISNUMBER(F466),N(F466)&gt;=0,N(F466)&lt;=100000,AND(ISNUMBER(Dashboard!$B$3),N(Dashboard!$B$3)&gt;=0,N(Dashboard!$B$3)&lt;=1000000)),F466*Dashboard!$B$3,"Check inputs"))</f>
        <v/>
      </c>
      <c r="I466" s="16" t="str">
        <f>IF(COUNTA($A466:$G466)=0,"",IF($A466="","Check ID",IF(SUMPRODUCT(--($A$2:$A$500=$A466))&gt;1,"Duplicate ID",IF(OR($B466="",SUMPRODUCT(--(Summary!$A$2:$A$21=$B466))=0),"Check area",IF(OR(NOT(OR(D466="Must",D466="Should",D466="Could")),NOT(ISNUMBER(F466)),N(F466)&lt;0,N(F466)&gt;100000),"Check inputs",IF(OR(E466="Standard",E466="Configure",E466="Extend",E466="Gap"),"OK","Not scored"))))))</f>
        <v/>
      </c>
    </row>
    <row r="467" ht="26" customHeight="1" spans="1:9" x14ac:dyDescent="0.25">
      <c r="A467" s="12"/>
      <c r="B467" s="12"/>
      <c r="C467" s="13"/>
      <c r="D467" s="12"/>
      <c r="E467" s="12"/>
      <c r="F467" s="14"/>
      <c r="G467" s="13"/>
      <c r="H467" s="15" t="str">
        <f>IF($A467="","",IF(AND(ISNUMBER(F467),N(F467)&gt;=0,N(F467)&lt;=100000,AND(ISNUMBER(Dashboard!$B$3),N(Dashboard!$B$3)&gt;=0,N(Dashboard!$B$3)&lt;=1000000)),F467*Dashboard!$B$3,"Check inputs"))</f>
        <v/>
      </c>
      <c r="I467" s="16" t="str">
        <f>IF(COUNTA($A467:$G467)=0,"",IF($A467="","Check ID",IF(SUMPRODUCT(--($A$2:$A$500=$A467))&gt;1,"Duplicate ID",IF(OR($B467="",SUMPRODUCT(--(Summary!$A$2:$A$21=$B467))=0),"Check area",IF(OR(NOT(OR(D467="Must",D467="Should",D467="Could")),NOT(ISNUMBER(F467)),N(F467)&lt;0,N(F467)&gt;100000),"Check inputs",IF(OR(E467="Standard",E467="Configure",E467="Extend",E467="Gap"),"OK","Not scored"))))))</f>
        <v/>
      </c>
    </row>
    <row r="468" ht="26" customHeight="1" spans="1:9" x14ac:dyDescent="0.25">
      <c r="A468" s="12"/>
      <c r="B468" s="12"/>
      <c r="C468" s="13"/>
      <c r="D468" s="12"/>
      <c r="E468" s="12"/>
      <c r="F468" s="14"/>
      <c r="G468" s="13"/>
      <c r="H468" s="15" t="str">
        <f>IF($A468="","",IF(AND(ISNUMBER(F468),N(F468)&gt;=0,N(F468)&lt;=100000,AND(ISNUMBER(Dashboard!$B$3),N(Dashboard!$B$3)&gt;=0,N(Dashboard!$B$3)&lt;=1000000)),F468*Dashboard!$B$3,"Check inputs"))</f>
        <v/>
      </c>
      <c r="I468" s="16" t="str">
        <f>IF(COUNTA($A468:$G468)=0,"",IF($A468="","Check ID",IF(SUMPRODUCT(--($A$2:$A$500=$A468))&gt;1,"Duplicate ID",IF(OR($B468="",SUMPRODUCT(--(Summary!$A$2:$A$21=$B468))=0),"Check area",IF(OR(NOT(OR(D468="Must",D468="Should",D468="Could")),NOT(ISNUMBER(F468)),N(F468)&lt;0,N(F468)&gt;100000),"Check inputs",IF(OR(E468="Standard",E468="Configure",E468="Extend",E468="Gap"),"OK","Not scored"))))))</f>
        <v/>
      </c>
    </row>
    <row r="469" ht="26" customHeight="1" spans="1:9" x14ac:dyDescent="0.25">
      <c r="A469" s="12"/>
      <c r="B469" s="12"/>
      <c r="C469" s="13"/>
      <c r="D469" s="12"/>
      <c r="E469" s="12"/>
      <c r="F469" s="14"/>
      <c r="G469" s="13"/>
      <c r="H469" s="15" t="str">
        <f>IF($A469="","",IF(AND(ISNUMBER(F469),N(F469)&gt;=0,N(F469)&lt;=100000,AND(ISNUMBER(Dashboard!$B$3),N(Dashboard!$B$3)&gt;=0,N(Dashboard!$B$3)&lt;=1000000)),F469*Dashboard!$B$3,"Check inputs"))</f>
        <v/>
      </c>
      <c r="I469" s="16" t="str">
        <f>IF(COUNTA($A469:$G469)=0,"",IF($A469="","Check ID",IF(SUMPRODUCT(--($A$2:$A$500=$A469))&gt;1,"Duplicate ID",IF(OR($B469="",SUMPRODUCT(--(Summary!$A$2:$A$21=$B469))=0),"Check area",IF(OR(NOT(OR(D469="Must",D469="Should",D469="Could")),NOT(ISNUMBER(F469)),N(F469)&lt;0,N(F469)&gt;100000),"Check inputs",IF(OR(E469="Standard",E469="Configure",E469="Extend",E469="Gap"),"OK","Not scored"))))))</f>
        <v/>
      </c>
    </row>
    <row r="470" ht="26" customHeight="1" spans="1:9" x14ac:dyDescent="0.25">
      <c r="A470" s="12"/>
      <c r="B470" s="12"/>
      <c r="C470" s="13"/>
      <c r="D470" s="12"/>
      <c r="E470" s="12"/>
      <c r="F470" s="14"/>
      <c r="G470" s="13"/>
      <c r="H470" s="15" t="str">
        <f>IF($A470="","",IF(AND(ISNUMBER(F470),N(F470)&gt;=0,N(F470)&lt;=100000,AND(ISNUMBER(Dashboard!$B$3),N(Dashboard!$B$3)&gt;=0,N(Dashboard!$B$3)&lt;=1000000)),F470*Dashboard!$B$3,"Check inputs"))</f>
        <v/>
      </c>
      <c r="I470" s="16" t="str">
        <f>IF(COUNTA($A470:$G470)=0,"",IF($A470="","Check ID",IF(SUMPRODUCT(--($A$2:$A$500=$A470))&gt;1,"Duplicate ID",IF(OR($B470="",SUMPRODUCT(--(Summary!$A$2:$A$21=$B470))=0),"Check area",IF(OR(NOT(OR(D470="Must",D470="Should",D470="Could")),NOT(ISNUMBER(F470)),N(F470)&lt;0,N(F470)&gt;100000),"Check inputs",IF(OR(E470="Standard",E470="Configure",E470="Extend",E470="Gap"),"OK","Not scored"))))))</f>
        <v/>
      </c>
    </row>
    <row r="471" ht="26" customHeight="1" spans="1:9" x14ac:dyDescent="0.25">
      <c r="A471" s="12"/>
      <c r="B471" s="12"/>
      <c r="C471" s="13"/>
      <c r="D471" s="12"/>
      <c r="E471" s="12"/>
      <c r="F471" s="14"/>
      <c r="G471" s="13"/>
      <c r="H471" s="15" t="str">
        <f>IF($A471="","",IF(AND(ISNUMBER(F471),N(F471)&gt;=0,N(F471)&lt;=100000,AND(ISNUMBER(Dashboard!$B$3),N(Dashboard!$B$3)&gt;=0,N(Dashboard!$B$3)&lt;=1000000)),F471*Dashboard!$B$3,"Check inputs"))</f>
        <v/>
      </c>
      <c r="I471" s="16" t="str">
        <f>IF(COUNTA($A471:$G471)=0,"",IF($A471="","Check ID",IF(SUMPRODUCT(--($A$2:$A$500=$A471))&gt;1,"Duplicate ID",IF(OR($B471="",SUMPRODUCT(--(Summary!$A$2:$A$21=$B471))=0),"Check area",IF(OR(NOT(OR(D471="Must",D471="Should",D471="Could")),NOT(ISNUMBER(F471)),N(F471)&lt;0,N(F471)&gt;100000),"Check inputs",IF(OR(E471="Standard",E471="Configure",E471="Extend",E471="Gap"),"OK","Not scored"))))))</f>
        <v/>
      </c>
    </row>
    <row r="472" ht="26" customHeight="1" spans="1:9" x14ac:dyDescent="0.25">
      <c r="A472" s="12"/>
      <c r="B472" s="12"/>
      <c r="C472" s="13"/>
      <c r="D472" s="12"/>
      <c r="E472" s="12"/>
      <c r="F472" s="14"/>
      <c r="G472" s="13"/>
      <c r="H472" s="15" t="str">
        <f>IF($A472="","",IF(AND(ISNUMBER(F472),N(F472)&gt;=0,N(F472)&lt;=100000,AND(ISNUMBER(Dashboard!$B$3),N(Dashboard!$B$3)&gt;=0,N(Dashboard!$B$3)&lt;=1000000)),F472*Dashboard!$B$3,"Check inputs"))</f>
        <v/>
      </c>
      <c r="I472" s="16" t="str">
        <f>IF(COUNTA($A472:$G472)=0,"",IF($A472="","Check ID",IF(SUMPRODUCT(--($A$2:$A$500=$A472))&gt;1,"Duplicate ID",IF(OR($B472="",SUMPRODUCT(--(Summary!$A$2:$A$21=$B472))=0),"Check area",IF(OR(NOT(OR(D472="Must",D472="Should",D472="Could")),NOT(ISNUMBER(F472)),N(F472)&lt;0,N(F472)&gt;100000),"Check inputs",IF(OR(E472="Standard",E472="Configure",E472="Extend",E472="Gap"),"OK","Not scored"))))))</f>
        <v/>
      </c>
    </row>
    <row r="473" ht="26" customHeight="1" spans="1:9" x14ac:dyDescent="0.25">
      <c r="A473" s="12"/>
      <c r="B473" s="12"/>
      <c r="C473" s="13"/>
      <c r="D473" s="12"/>
      <c r="E473" s="12"/>
      <c r="F473" s="14"/>
      <c r="G473" s="13"/>
      <c r="H473" s="15" t="str">
        <f>IF($A473="","",IF(AND(ISNUMBER(F473),N(F473)&gt;=0,N(F473)&lt;=100000,AND(ISNUMBER(Dashboard!$B$3),N(Dashboard!$B$3)&gt;=0,N(Dashboard!$B$3)&lt;=1000000)),F473*Dashboard!$B$3,"Check inputs"))</f>
        <v/>
      </c>
      <c r="I473" s="16" t="str">
        <f>IF(COUNTA($A473:$G473)=0,"",IF($A473="","Check ID",IF(SUMPRODUCT(--($A$2:$A$500=$A473))&gt;1,"Duplicate ID",IF(OR($B473="",SUMPRODUCT(--(Summary!$A$2:$A$21=$B473))=0),"Check area",IF(OR(NOT(OR(D473="Must",D473="Should",D473="Could")),NOT(ISNUMBER(F473)),N(F473)&lt;0,N(F473)&gt;100000),"Check inputs",IF(OR(E473="Standard",E473="Configure",E473="Extend",E473="Gap"),"OK","Not scored"))))))</f>
        <v/>
      </c>
    </row>
    <row r="474" ht="26" customHeight="1" spans="1:9" x14ac:dyDescent="0.25">
      <c r="A474" s="12"/>
      <c r="B474" s="12"/>
      <c r="C474" s="13"/>
      <c r="D474" s="12"/>
      <c r="E474" s="12"/>
      <c r="F474" s="14"/>
      <c r="G474" s="13"/>
      <c r="H474" s="15" t="str">
        <f>IF($A474="","",IF(AND(ISNUMBER(F474),N(F474)&gt;=0,N(F474)&lt;=100000,AND(ISNUMBER(Dashboard!$B$3),N(Dashboard!$B$3)&gt;=0,N(Dashboard!$B$3)&lt;=1000000)),F474*Dashboard!$B$3,"Check inputs"))</f>
        <v/>
      </c>
      <c r="I474" s="16" t="str">
        <f>IF(COUNTA($A474:$G474)=0,"",IF($A474="","Check ID",IF(SUMPRODUCT(--($A$2:$A$500=$A474))&gt;1,"Duplicate ID",IF(OR($B474="",SUMPRODUCT(--(Summary!$A$2:$A$21=$B474))=0),"Check area",IF(OR(NOT(OR(D474="Must",D474="Should",D474="Could")),NOT(ISNUMBER(F474)),N(F474)&lt;0,N(F474)&gt;100000),"Check inputs",IF(OR(E474="Standard",E474="Configure",E474="Extend",E474="Gap"),"OK","Not scored"))))))</f>
        <v/>
      </c>
    </row>
    <row r="475" ht="26" customHeight="1" spans="1:9" x14ac:dyDescent="0.25">
      <c r="A475" s="12"/>
      <c r="B475" s="12"/>
      <c r="C475" s="13"/>
      <c r="D475" s="12"/>
      <c r="E475" s="12"/>
      <c r="F475" s="14"/>
      <c r="G475" s="13"/>
      <c r="H475" s="15" t="str">
        <f>IF($A475="","",IF(AND(ISNUMBER(F475),N(F475)&gt;=0,N(F475)&lt;=100000,AND(ISNUMBER(Dashboard!$B$3),N(Dashboard!$B$3)&gt;=0,N(Dashboard!$B$3)&lt;=1000000)),F475*Dashboard!$B$3,"Check inputs"))</f>
        <v/>
      </c>
      <c r="I475" s="16" t="str">
        <f>IF(COUNTA($A475:$G475)=0,"",IF($A475="","Check ID",IF(SUMPRODUCT(--($A$2:$A$500=$A475))&gt;1,"Duplicate ID",IF(OR($B475="",SUMPRODUCT(--(Summary!$A$2:$A$21=$B475))=0),"Check area",IF(OR(NOT(OR(D475="Must",D475="Should",D475="Could")),NOT(ISNUMBER(F475)),N(F475)&lt;0,N(F475)&gt;100000),"Check inputs",IF(OR(E475="Standard",E475="Configure",E475="Extend",E475="Gap"),"OK","Not scored"))))))</f>
        <v/>
      </c>
    </row>
    <row r="476" ht="26" customHeight="1" spans="1:9" x14ac:dyDescent="0.25">
      <c r="A476" s="12"/>
      <c r="B476" s="12"/>
      <c r="C476" s="13"/>
      <c r="D476" s="12"/>
      <c r="E476" s="12"/>
      <c r="F476" s="14"/>
      <c r="G476" s="13"/>
      <c r="H476" s="15" t="str">
        <f>IF($A476="","",IF(AND(ISNUMBER(F476),N(F476)&gt;=0,N(F476)&lt;=100000,AND(ISNUMBER(Dashboard!$B$3),N(Dashboard!$B$3)&gt;=0,N(Dashboard!$B$3)&lt;=1000000)),F476*Dashboard!$B$3,"Check inputs"))</f>
        <v/>
      </c>
      <c r="I476" s="16" t="str">
        <f>IF(COUNTA($A476:$G476)=0,"",IF($A476="","Check ID",IF(SUMPRODUCT(--($A$2:$A$500=$A476))&gt;1,"Duplicate ID",IF(OR($B476="",SUMPRODUCT(--(Summary!$A$2:$A$21=$B476))=0),"Check area",IF(OR(NOT(OR(D476="Must",D476="Should",D476="Could")),NOT(ISNUMBER(F476)),N(F476)&lt;0,N(F476)&gt;100000),"Check inputs",IF(OR(E476="Standard",E476="Configure",E476="Extend",E476="Gap"),"OK","Not scored"))))))</f>
        <v/>
      </c>
    </row>
    <row r="477" ht="26" customHeight="1" spans="1:9" x14ac:dyDescent="0.25">
      <c r="A477" s="12"/>
      <c r="B477" s="12"/>
      <c r="C477" s="13"/>
      <c r="D477" s="12"/>
      <c r="E477" s="12"/>
      <c r="F477" s="14"/>
      <c r="G477" s="13"/>
      <c r="H477" s="15" t="str">
        <f>IF($A477="","",IF(AND(ISNUMBER(F477),N(F477)&gt;=0,N(F477)&lt;=100000,AND(ISNUMBER(Dashboard!$B$3),N(Dashboard!$B$3)&gt;=0,N(Dashboard!$B$3)&lt;=1000000)),F477*Dashboard!$B$3,"Check inputs"))</f>
        <v/>
      </c>
      <c r="I477" s="16" t="str">
        <f>IF(COUNTA($A477:$G477)=0,"",IF($A477="","Check ID",IF(SUMPRODUCT(--($A$2:$A$500=$A477))&gt;1,"Duplicate ID",IF(OR($B477="",SUMPRODUCT(--(Summary!$A$2:$A$21=$B477))=0),"Check area",IF(OR(NOT(OR(D477="Must",D477="Should",D477="Could")),NOT(ISNUMBER(F477)),N(F477)&lt;0,N(F477)&gt;100000),"Check inputs",IF(OR(E477="Standard",E477="Configure",E477="Extend",E477="Gap"),"OK","Not scored"))))))</f>
        <v/>
      </c>
    </row>
    <row r="478" ht="26" customHeight="1" spans="1:9" x14ac:dyDescent="0.25">
      <c r="A478" s="12"/>
      <c r="B478" s="12"/>
      <c r="C478" s="13"/>
      <c r="D478" s="12"/>
      <c r="E478" s="12"/>
      <c r="F478" s="14"/>
      <c r="G478" s="13"/>
      <c r="H478" s="15" t="str">
        <f>IF($A478="","",IF(AND(ISNUMBER(F478),N(F478)&gt;=0,N(F478)&lt;=100000,AND(ISNUMBER(Dashboard!$B$3),N(Dashboard!$B$3)&gt;=0,N(Dashboard!$B$3)&lt;=1000000)),F478*Dashboard!$B$3,"Check inputs"))</f>
        <v/>
      </c>
      <c r="I478" s="16" t="str">
        <f>IF(COUNTA($A478:$G478)=0,"",IF($A478="","Check ID",IF(SUMPRODUCT(--($A$2:$A$500=$A478))&gt;1,"Duplicate ID",IF(OR($B478="",SUMPRODUCT(--(Summary!$A$2:$A$21=$B478))=0),"Check area",IF(OR(NOT(OR(D478="Must",D478="Should",D478="Could")),NOT(ISNUMBER(F478)),N(F478)&lt;0,N(F478)&gt;100000),"Check inputs",IF(OR(E478="Standard",E478="Configure",E478="Extend",E478="Gap"),"OK","Not scored"))))))</f>
        <v/>
      </c>
    </row>
    <row r="479" ht="26" customHeight="1" spans="1:9" x14ac:dyDescent="0.25">
      <c r="A479" s="12"/>
      <c r="B479" s="12"/>
      <c r="C479" s="13"/>
      <c r="D479" s="12"/>
      <c r="E479" s="12"/>
      <c r="F479" s="14"/>
      <c r="G479" s="13"/>
      <c r="H479" s="15" t="str">
        <f>IF($A479="","",IF(AND(ISNUMBER(F479),N(F479)&gt;=0,N(F479)&lt;=100000,AND(ISNUMBER(Dashboard!$B$3),N(Dashboard!$B$3)&gt;=0,N(Dashboard!$B$3)&lt;=1000000)),F479*Dashboard!$B$3,"Check inputs"))</f>
        <v/>
      </c>
      <c r="I479" s="16" t="str">
        <f>IF(COUNTA($A479:$G479)=0,"",IF($A479="","Check ID",IF(SUMPRODUCT(--($A$2:$A$500=$A479))&gt;1,"Duplicate ID",IF(OR($B479="",SUMPRODUCT(--(Summary!$A$2:$A$21=$B479))=0),"Check area",IF(OR(NOT(OR(D479="Must",D479="Should",D479="Could")),NOT(ISNUMBER(F479)),N(F479)&lt;0,N(F479)&gt;100000),"Check inputs",IF(OR(E479="Standard",E479="Configure",E479="Extend",E479="Gap"),"OK","Not scored"))))))</f>
        <v/>
      </c>
    </row>
    <row r="480" ht="26" customHeight="1" spans="1:9" x14ac:dyDescent="0.25">
      <c r="A480" s="12"/>
      <c r="B480" s="12"/>
      <c r="C480" s="13"/>
      <c r="D480" s="12"/>
      <c r="E480" s="12"/>
      <c r="F480" s="14"/>
      <c r="G480" s="13"/>
      <c r="H480" s="15" t="str">
        <f>IF($A480="","",IF(AND(ISNUMBER(F480),N(F480)&gt;=0,N(F480)&lt;=100000,AND(ISNUMBER(Dashboard!$B$3),N(Dashboard!$B$3)&gt;=0,N(Dashboard!$B$3)&lt;=1000000)),F480*Dashboard!$B$3,"Check inputs"))</f>
        <v/>
      </c>
      <c r="I480" s="16" t="str">
        <f>IF(COUNTA($A480:$G480)=0,"",IF($A480="","Check ID",IF(SUMPRODUCT(--($A$2:$A$500=$A480))&gt;1,"Duplicate ID",IF(OR($B480="",SUMPRODUCT(--(Summary!$A$2:$A$21=$B480))=0),"Check area",IF(OR(NOT(OR(D480="Must",D480="Should",D480="Could")),NOT(ISNUMBER(F480)),N(F480)&lt;0,N(F480)&gt;100000),"Check inputs",IF(OR(E480="Standard",E480="Configure",E480="Extend",E480="Gap"),"OK","Not scored"))))))</f>
        <v/>
      </c>
    </row>
    <row r="481" ht="26" customHeight="1" spans="1:9" x14ac:dyDescent="0.25">
      <c r="A481" s="12"/>
      <c r="B481" s="12"/>
      <c r="C481" s="13"/>
      <c r="D481" s="12"/>
      <c r="E481" s="12"/>
      <c r="F481" s="14"/>
      <c r="G481" s="13"/>
      <c r="H481" s="15" t="str">
        <f>IF($A481="","",IF(AND(ISNUMBER(F481),N(F481)&gt;=0,N(F481)&lt;=100000,AND(ISNUMBER(Dashboard!$B$3),N(Dashboard!$B$3)&gt;=0,N(Dashboard!$B$3)&lt;=1000000)),F481*Dashboard!$B$3,"Check inputs"))</f>
        <v/>
      </c>
      <c r="I481" s="16" t="str">
        <f>IF(COUNTA($A481:$G481)=0,"",IF($A481="","Check ID",IF(SUMPRODUCT(--($A$2:$A$500=$A481))&gt;1,"Duplicate ID",IF(OR($B481="",SUMPRODUCT(--(Summary!$A$2:$A$21=$B481))=0),"Check area",IF(OR(NOT(OR(D481="Must",D481="Should",D481="Could")),NOT(ISNUMBER(F481)),N(F481)&lt;0,N(F481)&gt;100000),"Check inputs",IF(OR(E481="Standard",E481="Configure",E481="Extend",E481="Gap"),"OK","Not scored"))))))</f>
        <v/>
      </c>
    </row>
    <row r="482" ht="26" customHeight="1" spans="1:9" x14ac:dyDescent="0.25">
      <c r="A482" s="12"/>
      <c r="B482" s="12"/>
      <c r="C482" s="13"/>
      <c r="D482" s="12"/>
      <c r="E482" s="12"/>
      <c r="F482" s="14"/>
      <c r="G482" s="13"/>
      <c r="H482" s="15" t="str">
        <f>IF($A482="","",IF(AND(ISNUMBER(F482),N(F482)&gt;=0,N(F482)&lt;=100000,AND(ISNUMBER(Dashboard!$B$3),N(Dashboard!$B$3)&gt;=0,N(Dashboard!$B$3)&lt;=1000000)),F482*Dashboard!$B$3,"Check inputs"))</f>
        <v/>
      </c>
      <c r="I482" s="16" t="str">
        <f>IF(COUNTA($A482:$G482)=0,"",IF($A482="","Check ID",IF(SUMPRODUCT(--($A$2:$A$500=$A482))&gt;1,"Duplicate ID",IF(OR($B482="",SUMPRODUCT(--(Summary!$A$2:$A$21=$B482))=0),"Check area",IF(OR(NOT(OR(D482="Must",D482="Should",D482="Could")),NOT(ISNUMBER(F482)),N(F482)&lt;0,N(F482)&gt;100000),"Check inputs",IF(OR(E482="Standard",E482="Configure",E482="Extend",E482="Gap"),"OK","Not scored"))))))</f>
        <v/>
      </c>
    </row>
    <row r="483" ht="26" customHeight="1" spans="1:9" x14ac:dyDescent="0.25">
      <c r="A483" s="12"/>
      <c r="B483" s="12"/>
      <c r="C483" s="13"/>
      <c r="D483" s="12"/>
      <c r="E483" s="12"/>
      <c r="F483" s="14"/>
      <c r="G483" s="13"/>
      <c r="H483" s="15" t="str">
        <f>IF($A483="","",IF(AND(ISNUMBER(F483),N(F483)&gt;=0,N(F483)&lt;=100000,AND(ISNUMBER(Dashboard!$B$3),N(Dashboard!$B$3)&gt;=0,N(Dashboard!$B$3)&lt;=1000000)),F483*Dashboard!$B$3,"Check inputs"))</f>
        <v/>
      </c>
      <c r="I483" s="16" t="str">
        <f>IF(COUNTA($A483:$G483)=0,"",IF($A483="","Check ID",IF(SUMPRODUCT(--($A$2:$A$500=$A483))&gt;1,"Duplicate ID",IF(OR($B483="",SUMPRODUCT(--(Summary!$A$2:$A$21=$B483))=0),"Check area",IF(OR(NOT(OR(D483="Must",D483="Should",D483="Could")),NOT(ISNUMBER(F483)),N(F483)&lt;0,N(F483)&gt;100000),"Check inputs",IF(OR(E483="Standard",E483="Configure",E483="Extend",E483="Gap"),"OK","Not scored"))))))</f>
        <v/>
      </c>
    </row>
    <row r="484" ht="26" customHeight="1" spans="1:9" x14ac:dyDescent="0.25">
      <c r="A484" s="12"/>
      <c r="B484" s="12"/>
      <c r="C484" s="13"/>
      <c r="D484" s="12"/>
      <c r="E484" s="12"/>
      <c r="F484" s="14"/>
      <c r="G484" s="13"/>
      <c r="H484" s="15" t="str">
        <f>IF($A484="","",IF(AND(ISNUMBER(F484),N(F484)&gt;=0,N(F484)&lt;=100000,AND(ISNUMBER(Dashboard!$B$3),N(Dashboard!$B$3)&gt;=0,N(Dashboard!$B$3)&lt;=1000000)),F484*Dashboard!$B$3,"Check inputs"))</f>
        <v/>
      </c>
      <c r="I484" s="16" t="str">
        <f>IF(COUNTA($A484:$G484)=0,"",IF($A484="","Check ID",IF(SUMPRODUCT(--($A$2:$A$500=$A484))&gt;1,"Duplicate ID",IF(OR($B484="",SUMPRODUCT(--(Summary!$A$2:$A$21=$B484))=0),"Check area",IF(OR(NOT(OR(D484="Must",D484="Should",D484="Could")),NOT(ISNUMBER(F484)),N(F484)&lt;0,N(F484)&gt;100000),"Check inputs",IF(OR(E484="Standard",E484="Configure",E484="Extend",E484="Gap"),"OK","Not scored"))))))</f>
        <v/>
      </c>
    </row>
    <row r="485" ht="26" customHeight="1" spans="1:9" x14ac:dyDescent="0.25">
      <c r="A485" s="12"/>
      <c r="B485" s="12"/>
      <c r="C485" s="13"/>
      <c r="D485" s="12"/>
      <c r="E485" s="12"/>
      <c r="F485" s="14"/>
      <c r="G485" s="13"/>
      <c r="H485" s="15" t="str">
        <f>IF($A485="","",IF(AND(ISNUMBER(F485),N(F485)&gt;=0,N(F485)&lt;=100000,AND(ISNUMBER(Dashboard!$B$3),N(Dashboard!$B$3)&gt;=0,N(Dashboard!$B$3)&lt;=1000000)),F485*Dashboard!$B$3,"Check inputs"))</f>
        <v/>
      </c>
      <c r="I485" s="16" t="str">
        <f>IF(COUNTA($A485:$G485)=0,"",IF($A485="","Check ID",IF(SUMPRODUCT(--($A$2:$A$500=$A485))&gt;1,"Duplicate ID",IF(OR($B485="",SUMPRODUCT(--(Summary!$A$2:$A$21=$B485))=0),"Check area",IF(OR(NOT(OR(D485="Must",D485="Should",D485="Could")),NOT(ISNUMBER(F485)),N(F485)&lt;0,N(F485)&gt;100000),"Check inputs",IF(OR(E485="Standard",E485="Configure",E485="Extend",E485="Gap"),"OK","Not scored"))))))</f>
        <v/>
      </c>
    </row>
    <row r="486" ht="26" customHeight="1" spans="1:9" x14ac:dyDescent="0.25">
      <c r="A486" s="12"/>
      <c r="B486" s="12"/>
      <c r="C486" s="13"/>
      <c r="D486" s="12"/>
      <c r="E486" s="12"/>
      <c r="F486" s="14"/>
      <c r="G486" s="13"/>
      <c r="H486" s="15" t="str">
        <f>IF($A486="","",IF(AND(ISNUMBER(F486),N(F486)&gt;=0,N(F486)&lt;=100000,AND(ISNUMBER(Dashboard!$B$3),N(Dashboard!$B$3)&gt;=0,N(Dashboard!$B$3)&lt;=1000000)),F486*Dashboard!$B$3,"Check inputs"))</f>
        <v/>
      </c>
      <c r="I486" s="16" t="str">
        <f>IF(COUNTA($A486:$G486)=0,"",IF($A486="","Check ID",IF(SUMPRODUCT(--($A$2:$A$500=$A486))&gt;1,"Duplicate ID",IF(OR($B486="",SUMPRODUCT(--(Summary!$A$2:$A$21=$B486))=0),"Check area",IF(OR(NOT(OR(D486="Must",D486="Should",D486="Could")),NOT(ISNUMBER(F486)),N(F486)&lt;0,N(F486)&gt;100000),"Check inputs",IF(OR(E486="Standard",E486="Configure",E486="Extend",E486="Gap"),"OK","Not scored"))))))</f>
        <v/>
      </c>
    </row>
    <row r="487" ht="26" customHeight="1" spans="1:9" x14ac:dyDescent="0.25">
      <c r="A487" s="12"/>
      <c r="B487" s="12"/>
      <c r="C487" s="13"/>
      <c r="D487" s="12"/>
      <c r="E487" s="12"/>
      <c r="F487" s="14"/>
      <c r="G487" s="13"/>
      <c r="H487" s="15" t="str">
        <f>IF($A487="","",IF(AND(ISNUMBER(F487),N(F487)&gt;=0,N(F487)&lt;=100000,AND(ISNUMBER(Dashboard!$B$3),N(Dashboard!$B$3)&gt;=0,N(Dashboard!$B$3)&lt;=1000000)),F487*Dashboard!$B$3,"Check inputs"))</f>
        <v/>
      </c>
      <c r="I487" s="16" t="str">
        <f>IF(COUNTA($A487:$G487)=0,"",IF($A487="","Check ID",IF(SUMPRODUCT(--($A$2:$A$500=$A487))&gt;1,"Duplicate ID",IF(OR($B487="",SUMPRODUCT(--(Summary!$A$2:$A$21=$B487))=0),"Check area",IF(OR(NOT(OR(D487="Must",D487="Should",D487="Could")),NOT(ISNUMBER(F487)),N(F487)&lt;0,N(F487)&gt;100000),"Check inputs",IF(OR(E487="Standard",E487="Configure",E487="Extend",E487="Gap"),"OK","Not scored"))))))</f>
        <v/>
      </c>
    </row>
    <row r="488" ht="26" customHeight="1" spans="1:9" x14ac:dyDescent="0.25">
      <c r="A488" s="12"/>
      <c r="B488" s="12"/>
      <c r="C488" s="13"/>
      <c r="D488" s="12"/>
      <c r="E488" s="12"/>
      <c r="F488" s="14"/>
      <c r="G488" s="13"/>
      <c r="H488" s="15" t="str">
        <f>IF($A488="","",IF(AND(ISNUMBER(F488),N(F488)&gt;=0,N(F488)&lt;=100000,AND(ISNUMBER(Dashboard!$B$3),N(Dashboard!$B$3)&gt;=0,N(Dashboard!$B$3)&lt;=1000000)),F488*Dashboard!$B$3,"Check inputs"))</f>
        <v/>
      </c>
      <c r="I488" s="16" t="str">
        <f>IF(COUNTA($A488:$G488)=0,"",IF($A488="","Check ID",IF(SUMPRODUCT(--($A$2:$A$500=$A488))&gt;1,"Duplicate ID",IF(OR($B488="",SUMPRODUCT(--(Summary!$A$2:$A$21=$B488))=0),"Check area",IF(OR(NOT(OR(D488="Must",D488="Should",D488="Could")),NOT(ISNUMBER(F488)),N(F488)&lt;0,N(F488)&gt;100000),"Check inputs",IF(OR(E488="Standard",E488="Configure",E488="Extend",E488="Gap"),"OK","Not scored"))))))</f>
        <v/>
      </c>
    </row>
    <row r="489" ht="26" customHeight="1" spans="1:9" x14ac:dyDescent="0.25">
      <c r="A489" s="12"/>
      <c r="B489" s="12"/>
      <c r="C489" s="13"/>
      <c r="D489" s="12"/>
      <c r="E489" s="12"/>
      <c r="F489" s="14"/>
      <c r="G489" s="13"/>
      <c r="H489" s="15" t="str">
        <f>IF($A489="","",IF(AND(ISNUMBER(F489),N(F489)&gt;=0,N(F489)&lt;=100000,AND(ISNUMBER(Dashboard!$B$3),N(Dashboard!$B$3)&gt;=0,N(Dashboard!$B$3)&lt;=1000000)),F489*Dashboard!$B$3,"Check inputs"))</f>
        <v/>
      </c>
      <c r="I489" s="16" t="str">
        <f>IF(COUNTA($A489:$G489)=0,"",IF($A489="","Check ID",IF(SUMPRODUCT(--($A$2:$A$500=$A489))&gt;1,"Duplicate ID",IF(OR($B489="",SUMPRODUCT(--(Summary!$A$2:$A$21=$B489))=0),"Check area",IF(OR(NOT(OR(D489="Must",D489="Should",D489="Could")),NOT(ISNUMBER(F489)),N(F489)&lt;0,N(F489)&gt;100000),"Check inputs",IF(OR(E489="Standard",E489="Configure",E489="Extend",E489="Gap"),"OK","Not scored"))))))</f>
        <v/>
      </c>
    </row>
    <row r="490" ht="26" customHeight="1" spans="1:9" x14ac:dyDescent="0.25">
      <c r="A490" s="12"/>
      <c r="B490" s="12"/>
      <c r="C490" s="13"/>
      <c r="D490" s="12"/>
      <c r="E490" s="12"/>
      <c r="F490" s="14"/>
      <c r="G490" s="13"/>
      <c r="H490" s="15" t="str">
        <f>IF($A490="","",IF(AND(ISNUMBER(F490),N(F490)&gt;=0,N(F490)&lt;=100000,AND(ISNUMBER(Dashboard!$B$3),N(Dashboard!$B$3)&gt;=0,N(Dashboard!$B$3)&lt;=1000000)),F490*Dashboard!$B$3,"Check inputs"))</f>
        <v/>
      </c>
      <c r="I490" s="16" t="str">
        <f>IF(COUNTA($A490:$G490)=0,"",IF($A490="","Check ID",IF(SUMPRODUCT(--($A$2:$A$500=$A490))&gt;1,"Duplicate ID",IF(OR($B490="",SUMPRODUCT(--(Summary!$A$2:$A$21=$B490))=0),"Check area",IF(OR(NOT(OR(D490="Must",D490="Should",D490="Could")),NOT(ISNUMBER(F490)),N(F490)&lt;0,N(F490)&gt;100000),"Check inputs",IF(OR(E490="Standard",E490="Configure",E490="Extend",E490="Gap"),"OK","Not scored"))))))</f>
        <v/>
      </c>
    </row>
    <row r="491" ht="26" customHeight="1" spans="1:9" x14ac:dyDescent="0.25">
      <c r="A491" s="12"/>
      <c r="B491" s="12"/>
      <c r="C491" s="13"/>
      <c r="D491" s="12"/>
      <c r="E491" s="12"/>
      <c r="F491" s="14"/>
      <c r="G491" s="13"/>
      <c r="H491" s="15" t="str">
        <f>IF($A491="","",IF(AND(ISNUMBER(F491),N(F491)&gt;=0,N(F491)&lt;=100000,AND(ISNUMBER(Dashboard!$B$3),N(Dashboard!$B$3)&gt;=0,N(Dashboard!$B$3)&lt;=1000000)),F491*Dashboard!$B$3,"Check inputs"))</f>
        <v/>
      </c>
      <c r="I491" s="16" t="str">
        <f>IF(COUNTA($A491:$G491)=0,"",IF($A491="","Check ID",IF(SUMPRODUCT(--($A$2:$A$500=$A491))&gt;1,"Duplicate ID",IF(OR($B491="",SUMPRODUCT(--(Summary!$A$2:$A$21=$B491))=0),"Check area",IF(OR(NOT(OR(D491="Must",D491="Should",D491="Could")),NOT(ISNUMBER(F491)),N(F491)&lt;0,N(F491)&gt;100000),"Check inputs",IF(OR(E491="Standard",E491="Configure",E491="Extend",E491="Gap"),"OK","Not scored"))))))</f>
        <v/>
      </c>
    </row>
    <row r="492" ht="26" customHeight="1" spans="1:9" x14ac:dyDescent="0.25">
      <c r="A492" s="12"/>
      <c r="B492" s="12"/>
      <c r="C492" s="13"/>
      <c r="D492" s="12"/>
      <c r="E492" s="12"/>
      <c r="F492" s="14"/>
      <c r="G492" s="13"/>
      <c r="H492" s="15" t="str">
        <f>IF($A492="","",IF(AND(ISNUMBER(F492),N(F492)&gt;=0,N(F492)&lt;=100000,AND(ISNUMBER(Dashboard!$B$3),N(Dashboard!$B$3)&gt;=0,N(Dashboard!$B$3)&lt;=1000000)),F492*Dashboard!$B$3,"Check inputs"))</f>
        <v/>
      </c>
      <c r="I492" s="16" t="str">
        <f>IF(COUNTA($A492:$G492)=0,"",IF($A492="","Check ID",IF(SUMPRODUCT(--($A$2:$A$500=$A492))&gt;1,"Duplicate ID",IF(OR($B492="",SUMPRODUCT(--(Summary!$A$2:$A$21=$B492))=0),"Check area",IF(OR(NOT(OR(D492="Must",D492="Should",D492="Could")),NOT(ISNUMBER(F492)),N(F492)&lt;0,N(F492)&gt;100000),"Check inputs",IF(OR(E492="Standard",E492="Configure",E492="Extend",E492="Gap"),"OK","Not scored"))))))</f>
        <v/>
      </c>
    </row>
    <row r="493" ht="26" customHeight="1" spans="1:9" x14ac:dyDescent="0.25">
      <c r="A493" s="12"/>
      <c r="B493" s="12"/>
      <c r="C493" s="13"/>
      <c r="D493" s="12"/>
      <c r="E493" s="12"/>
      <c r="F493" s="14"/>
      <c r="G493" s="13"/>
      <c r="H493" s="15" t="str">
        <f>IF($A493="","",IF(AND(ISNUMBER(F493),N(F493)&gt;=0,N(F493)&lt;=100000,AND(ISNUMBER(Dashboard!$B$3),N(Dashboard!$B$3)&gt;=0,N(Dashboard!$B$3)&lt;=1000000)),F493*Dashboard!$B$3,"Check inputs"))</f>
        <v/>
      </c>
      <c r="I493" s="16" t="str">
        <f>IF(COUNTA($A493:$G493)=0,"",IF($A493="","Check ID",IF(SUMPRODUCT(--($A$2:$A$500=$A493))&gt;1,"Duplicate ID",IF(OR($B493="",SUMPRODUCT(--(Summary!$A$2:$A$21=$B493))=0),"Check area",IF(OR(NOT(OR(D493="Must",D493="Should",D493="Could")),NOT(ISNUMBER(F493)),N(F493)&lt;0,N(F493)&gt;100000),"Check inputs",IF(OR(E493="Standard",E493="Configure",E493="Extend",E493="Gap"),"OK","Not scored"))))))</f>
        <v/>
      </c>
    </row>
    <row r="494" ht="26" customHeight="1" spans="1:9" x14ac:dyDescent="0.25">
      <c r="A494" s="12"/>
      <c r="B494" s="12"/>
      <c r="C494" s="13"/>
      <c r="D494" s="12"/>
      <c r="E494" s="12"/>
      <c r="F494" s="14"/>
      <c r="G494" s="13"/>
      <c r="H494" s="15" t="str">
        <f>IF($A494="","",IF(AND(ISNUMBER(F494),N(F494)&gt;=0,N(F494)&lt;=100000,AND(ISNUMBER(Dashboard!$B$3),N(Dashboard!$B$3)&gt;=0,N(Dashboard!$B$3)&lt;=1000000)),F494*Dashboard!$B$3,"Check inputs"))</f>
        <v/>
      </c>
      <c r="I494" s="16" t="str">
        <f>IF(COUNTA($A494:$G494)=0,"",IF($A494="","Check ID",IF(SUMPRODUCT(--($A$2:$A$500=$A494))&gt;1,"Duplicate ID",IF(OR($B494="",SUMPRODUCT(--(Summary!$A$2:$A$21=$B494))=0),"Check area",IF(OR(NOT(OR(D494="Must",D494="Should",D494="Could")),NOT(ISNUMBER(F494)),N(F494)&lt;0,N(F494)&gt;100000),"Check inputs",IF(OR(E494="Standard",E494="Configure",E494="Extend",E494="Gap"),"OK","Not scored"))))))</f>
        <v/>
      </c>
    </row>
    <row r="495" ht="26" customHeight="1" spans="1:9" x14ac:dyDescent="0.25">
      <c r="A495" s="12"/>
      <c r="B495" s="12"/>
      <c r="C495" s="13"/>
      <c r="D495" s="12"/>
      <c r="E495" s="12"/>
      <c r="F495" s="14"/>
      <c r="G495" s="13"/>
      <c r="H495" s="15" t="str">
        <f>IF($A495="","",IF(AND(ISNUMBER(F495),N(F495)&gt;=0,N(F495)&lt;=100000,AND(ISNUMBER(Dashboard!$B$3),N(Dashboard!$B$3)&gt;=0,N(Dashboard!$B$3)&lt;=1000000)),F495*Dashboard!$B$3,"Check inputs"))</f>
        <v/>
      </c>
      <c r="I495" s="16" t="str">
        <f>IF(COUNTA($A495:$G495)=0,"",IF($A495="","Check ID",IF(SUMPRODUCT(--($A$2:$A$500=$A495))&gt;1,"Duplicate ID",IF(OR($B495="",SUMPRODUCT(--(Summary!$A$2:$A$21=$B495))=0),"Check area",IF(OR(NOT(OR(D495="Must",D495="Should",D495="Could")),NOT(ISNUMBER(F495)),N(F495)&lt;0,N(F495)&gt;100000),"Check inputs",IF(OR(E495="Standard",E495="Configure",E495="Extend",E495="Gap"),"OK","Not scored"))))))</f>
        <v/>
      </c>
    </row>
    <row r="496" ht="26" customHeight="1" spans="1:9" x14ac:dyDescent="0.25">
      <c r="A496" s="12"/>
      <c r="B496" s="12"/>
      <c r="C496" s="13"/>
      <c r="D496" s="12"/>
      <c r="E496" s="12"/>
      <c r="F496" s="14"/>
      <c r="G496" s="13"/>
      <c r="H496" s="15" t="str">
        <f>IF($A496="","",IF(AND(ISNUMBER(F496),N(F496)&gt;=0,N(F496)&lt;=100000,AND(ISNUMBER(Dashboard!$B$3),N(Dashboard!$B$3)&gt;=0,N(Dashboard!$B$3)&lt;=1000000)),F496*Dashboard!$B$3,"Check inputs"))</f>
        <v/>
      </c>
      <c r="I496" s="16" t="str">
        <f>IF(COUNTA($A496:$G496)=0,"",IF($A496="","Check ID",IF(SUMPRODUCT(--($A$2:$A$500=$A496))&gt;1,"Duplicate ID",IF(OR($B496="",SUMPRODUCT(--(Summary!$A$2:$A$21=$B496))=0),"Check area",IF(OR(NOT(OR(D496="Must",D496="Should",D496="Could")),NOT(ISNUMBER(F496)),N(F496)&lt;0,N(F496)&gt;100000),"Check inputs",IF(OR(E496="Standard",E496="Configure",E496="Extend",E496="Gap"),"OK","Not scored"))))))</f>
        <v/>
      </c>
    </row>
    <row r="497" ht="26" customHeight="1" spans="1:9" x14ac:dyDescent="0.25">
      <c r="A497" s="12"/>
      <c r="B497" s="12"/>
      <c r="C497" s="13"/>
      <c r="D497" s="12"/>
      <c r="E497" s="12"/>
      <c r="F497" s="14"/>
      <c r="G497" s="13"/>
      <c r="H497" s="15" t="str">
        <f>IF($A497="","",IF(AND(ISNUMBER(F497),N(F497)&gt;=0,N(F497)&lt;=100000,AND(ISNUMBER(Dashboard!$B$3),N(Dashboard!$B$3)&gt;=0,N(Dashboard!$B$3)&lt;=1000000)),F497*Dashboard!$B$3,"Check inputs"))</f>
        <v/>
      </c>
      <c r="I497" s="16" t="str">
        <f>IF(COUNTA($A497:$G497)=0,"",IF($A497="","Check ID",IF(SUMPRODUCT(--($A$2:$A$500=$A497))&gt;1,"Duplicate ID",IF(OR($B497="",SUMPRODUCT(--(Summary!$A$2:$A$21=$B497))=0),"Check area",IF(OR(NOT(OR(D497="Must",D497="Should",D497="Could")),NOT(ISNUMBER(F497)),N(F497)&lt;0,N(F497)&gt;100000),"Check inputs",IF(OR(E497="Standard",E497="Configure",E497="Extend",E497="Gap"),"OK","Not scored"))))))</f>
        <v/>
      </c>
    </row>
    <row r="498" ht="26" customHeight="1" spans="1:9" x14ac:dyDescent="0.25">
      <c r="A498" s="12"/>
      <c r="B498" s="12"/>
      <c r="C498" s="13"/>
      <c r="D498" s="12"/>
      <c r="E498" s="12"/>
      <c r="F498" s="14"/>
      <c r="G498" s="13"/>
      <c r="H498" s="15" t="str">
        <f>IF($A498="","",IF(AND(ISNUMBER(F498),N(F498)&gt;=0,N(F498)&lt;=100000,AND(ISNUMBER(Dashboard!$B$3),N(Dashboard!$B$3)&gt;=0,N(Dashboard!$B$3)&lt;=1000000)),F498*Dashboard!$B$3,"Check inputs"))</f>
        <v/>
      </c>
      <c r="I498" s="16" t="str">
        <f>IF(COUNTA($A498:$G498)=0,"",IF($A498="","Check ID",IF(SUMPRODUCT(--($A$2:$A$500=$A498))&gt;1,"Duplicate ID",IF(OR($B498="",SUMPRODUCT(--(Summary!$A$2:$A$21=$B498))=0),"Check area",IF(OR(NOT(OR(D498="Must",D498="Should",D498="Could")),NOT(ISNUMBER(F498)),N(F498)&lt;0,N(F498)&gt;100000),"Check inputs",IF(OR(E498="Standard",E498="Configure",E498="Extend",E498="Gap"),"OK","Not scored"))))))</f>
        <v/>
      </c>
    </row>
    <row r="499" ht="26" customHeight="1" spans="1:9" x14ac:dyDescent="0.25">
      <c r="A499" s="12"/>
      <c r="B499" s="12"/>
      <c r="C499" s="13"/>
      <c r="D499" s="12"/>
      <c r="E499" s="12"/>
      <c r="F499" s="14"/>
      <c r="G499" s="13"/>
      <c r="H499" s="15" t="str">
        <f>IF($A499="","",IF(AND(ISNUMBER(F499),N(F499)&gt;=0,N(F499)&lt;=100000,AND(ISNUMBER(Dashboard!$B$3),N(Dashboard!$B$3)&gt;=0,N(Dashboard!$B$3)&lt;=1000000)),F499*Dashboard!$B$3,"Check inputs"))</f>
        <v/>
      </c>
      <c r="I499" s="16" t="str">
        <f>IF(COUNTA($A499:$G499)=0,"",IF($A499="","Check ID",IF(SUMPRODUCT(--($A$2:$A$500=$A499))&gt;1,"Duplicate ID",IF(OR($B499="",SUMPRODUCT(--(Summary!$A$2:$A$21=$B499))=0),"Check area",IF(OR(NOT(OR(D499="Must",D499="Should",D499="Could")),NOT(ISNUMBER(F499)),N(F499)&lt;0,N(F499)&gt;100000),"Check inputs",IF(OR(E499="Standard",E499="Configure",E499="Extend",E499="Gap"),"OK","Not scored"))))))</f>
        <v/>
      </c>
    </row>
    <row r="500" ht="26" customHeight="1" spans="1:9" x14ac:dyDescent="0.25">
      <c r="A500" s="12"/>
      <c r="B500" s="12"/>
      <c r="C500" s="13"/>
      <c r="D500" s="12"/>
      <c r="E500" s="12"/>
      <c r="F500" s="14"/>
      <c r="G500" s="13"/>
      <c r="H500" s="15" t="str">
        <f>IF($A500="","",IF(AND(ISNUMBER(F500),N(F500)&gt;=0,N(F500)&lt;=100000,AND(ISNUMBER(Dashboard!$B$3),N(Dashboard!$B$3)&gt;=0,N(Dashboard!$B$3)&lt;=1000000)),F500*Dashboard!$B$3,"Check inputs"))</f>
        <v/>
      </c>
      <c r="I500" s="16" t="str">
        <f>IF(COUNTA($A500:$G500)=0,"",IF($A500="","Check ID",IF(SUMPRODUCT(--($A$2:$A$500=$A500))&gt;1,"Duplicate ID",IF(OR($B500="",SUMPRODUCT(--(Summary!$A$2:$A$21=$B500))=0),"Check area",IF(OR(NOT(OR(D500="Must",D500="Should",D500="Could")),NOT(ISNUMBER(F500)),N(F500)&lt;0,N(F500)&gt;100000),"Check inputs",IF(OR(E500="Standard",E500="Configure",E500="Extend",E500="Gap"),"OK","Not scored"))))))</f>
        <v/>
      </c>
    </row>
  </sheetData>
  <conditionalFormatting sqref="E2:E500">
    <cfRule type="expression" dxfId="0" priority="1">
      <formula>$E2="Gap"</formula>
    </cfRule>
    <cfRule type="expression" dxfId="1" priority="2">
      <formula>$E2="Extend"</formula>
    </cfRule>
    <cfRule type="expression" dxfId="2" priority="3">
      <formula>$E2="Configure"</formula>
    </cfRule>
    <cfRule type="expression" dxfId="3" priority="4">
      <formula>$E2="Standard"</formula>
    </cfRule>
  </conditionalFormatting>
  <conditionalFormatting sqref="I2:I500">
    <cfRule type="expression" dxfId="4" priority="20">
      <formula>$I2="Check ID"</formula>
    </cfRule>
    <cfRule type="expression" dxfId="5" priority="21">
      <formula>$I2="Duplicate ID"</formula>
    </cfRule>
    <cfRule type="expression" dxfId="6" priority="22">
      <formula>$I2="Check area"</formula>
    </cfRule>
    <cfRule type="expression" dxfId="7" priority="23">
      <formula>$I2="Check inputs"</formula>
    </cfRule>
    <cfRule type="expression" dxfId="8" priority="24">
      <formula>$I2="Not scored"</formula>
    </cfRule>
  </conditionalFormatting>
  <dataValidations count="504">
    <dataValidation type="custom" allowBlank="1" showErrorMessage="1" errorTitle="Duplicate ID" error="Each Req ID must be unique." sqref="A10">
      <formula1>SUMPRODUCT(--($A$2:$A$500=A10))=1</formula1>
    </dataValidation>
    <dataValidation type="custom" allowBlank="1" showErrorMessage="1" errorTitle="Duplicate ID" error="Each Req ID must be unique." sqref="A100">
      <formula1>SUMPRODUCT(--($A$2:$A$500=A100))=1</formula1>
    </dataValidation>
    <dataValidation type="custom" allowBlank="1" showErrorMessage="1" errorTitle="Duplicate ID" error="Each Req ID must be unique." sqref="A101">
      <formula1>SUMPRODUCT(--($A$2:$A$500=A101))=1</formula1>
    </dataValidation>
    <dataValidation type="custom" allowBlank="1" showErrorMessage="1" errorTitle="Duplicate ID" error="Each Req ID must be unique." sqref="A102">
      <formula1>SUMPRODUCT(--($A$2:$A$500=A102))=1</formula1>
    </dataValidation>
    <dataValidation type="custom" allowBlank="1" showErrorMessage="1" errorTitle="Duplicate ID" error="Each Req ID must be unique." sqref="A103">
      <formula1>SUMPRODUCT(--($A$2:$A$500=A103))=1</formula1>
    </dataValidation>
    <dataValidation type="custom" allowBlank="1" showErrorMessage="1" errorTitle="Duplicate ID" error="Each Req ID must be unique." sqref="A104">
      <formula1>SUMPRODUCT(--($A$2:$A$500=A104))=1</formula1>
    </dataValidation>
    <dataValidation type="custom" allowBlank="1" showErrorMessage="1" errorTitle="Duplicate ID" error="Each Req ID must be unique." sqref="A105">
      <formula1>SUMPRODUCT(--($A$2:$A$500=A105))=1</formula1>
    </dataValidation>
    <dataValidation type="custom" allowBlank="1" showErrorMessage="1" errorTitle="Duplicate ID" error="Each Req ID must be unique." sqref="A106">
      <formula1>SUMPRODUCT(--($A$2:$A$500=A106))=1</formula1>
    </dataValidation>
    <dataValidation type="custom" allowBlank="1" showErrorMessage="1" errorTitle="Duplicate ID" error="Each Req ID must be unique." sqref="A107">
      <formula1>SUMPRODUCT(--($A$2:$A$500=A107))=1</formula1>
    </dataValidation>
    <dataValidation type="custom" allowBlank="1" showErrorMessage="1" errorTitle="Duplicate ID" error="Each Req ID must be unique." sqref="A108">
      <formula1>SUMPRODUCT(--($A$2:$A$500=A108))=1</formula1>
    </dataValidation>
    <dataValidation type="custom" allowBlank="1" showErrorMessage="1" errorTitle="Duplicate ID" error="Each Req ID must be unique." sqref="A109">
      <formula1>SUMPRODUCT(--($A$2:$A$500=A109))=1</formula1>
    </dataValidation>
    <dataValidation type="custom" allowBlank="1" showErrorMessage="1" errorTitle="Duplicate ID" error="Each Req ID must be unique." sqref="A11">
      <formula1>SUMPRODUCT(--($A$2:$A$500=A11))=1</formula1>
    </dataValidation>
    <dataValidation type="custom" allowBlank="1" showErrorMessage="1" errorTitle="Duplicate ID" error="Each Req ID must be unique." sqref="A110">
      <formula1>SUMPRODUCT(--($A$2:$A$500=A110))=1</formula1>
    </dataValidation>
    <dataValidation type="custom" allowBlank="1" showErrorMessage="1" errorTitle="Duplicate ID" error="Each Req ID must be unique." sqref="A111">
      <formula1>SUMPRODUCT(--($A$2:$A$500=A111))=1</formula1>
    </dataValidation>
    <dataValidation type="custom" allowBlank="1" showErrorMessage="1" errorTitle="Duplicate ID" error="Each Req ID must be unique." sqref="A112">
      <formula1>SUMPRODUCT(--($A$2:$A$500=A112))=1</formula1>
    </dataValidation>
    <dataValidation type="custom" allowBlank="1" showErrorMessage="1" errorTitle="Duplicate ID" error="Each Req ID must be unique." sqref="A113">
      <formula1>SUMPRODUCT(--($A$2:$A$500=A113))=1</formula1>
    </dataValidation>
    <dataValidation type="custom" allowBlank="1" showErrorMessage="1" errorTitle="Duplicate ID" error="Each Req ID must be unique." sqref="A114">
      <formula1>SUMPRODUCT(--($A$2:$A$500=A114))=1</formula1>
    </dataValidation>
    <dataValidation type="custom" allowBlank="1" showErrorMessage="1" errorTitle="Duplicate ID" error="Each Req ID must be unique." sqref="A115">
      <formula1>SUMPRODUCT(--($A$2:$A$500=A115))=1</formula1>
    </dataValidation>
    <dataValidation type="custom" allowBlank="1" showErrorMessage="1" errorTitle="Duplicate ID" error="Each Req ID must be unique." sqref="A116">
      <formula1>SUMPRODUCT(--($A$2:$A$500=A116))=1</formula1>
    </dataValidation>
    <dataValidation type="custom" allowBlank="1" showErrorMessage="1" errorTitle="Duplicate ID" error="Each Req ID must be unique." sqref="A117">
      <formula1>SUMPRODUCT(--($A$2:$A$500=A117))=1</formula1>
    </dataValidation>
    <dataValidation type="custom" allowBlank="1" showErrorMessage="1" errorTitle="Duplicate ID" error="Each Req ID must be unique." sqref="A118">
      <formula1>SUMPRODUCT(--($A$2:$A$500=A118))=1</formula1>
    </dataValidation>
    <dataValidation type="custom" allowBlank="1" showErrorMessage="1" errorTitle="Duplicate ID" error="Each Req ID must be unique." sqref="A119">
      <formula1>SUMPRODUCT(--($A$2:$A$500=A119))=1</formula1>
    </dataValidation>
    <dataValidation type="custom" allowBlank="1" showErrorMessage="1" errorTitle="Duplicate ID" error="Each Req ID must be unique." sqref="A12">
      <formula1>SUMPRODUCT(--($A$2:$A$500=A12))=1</formula1>
    </dataValidation>
    <dataValidation type="custom" allowBlank="1" showErrorMessage="1" errorTitle="Duplicate ID" error="Each Req ID must be unique." sqref="A120">
      <formula1>SUMPRODUCT(--($A$2:$A$500=A120))=1</formula1>
    </dataValidation>
    <dataValidation type="custom" allowBlank="1" showErrorMessage="1" errorTitle="Duplicate ID" error="Each Req ID must be unique." sqref="A121">
      <formula1>SUMPRODUCT(--($A$2:$A$500=A121))=1</formula1>
    </dataValidation>
    <dataValidation type="custom" allowBlank="1" showErrorMessage="1" errorTitle="Duplicate ID" error="Each Req ID must be unique." sqref="A122">
      <formula1>SUMPRODUCT(--($A$2:$A$500=A122))=1</formula1>
    </dataValidation>
    <dataValidation type="custom" allowBlank="1" showErrorMessage="1" errorTitle="Duplicate ID" error="Each Req ID must be unique." sqref="A123">
      <formula1>SUMPRODUCT(--($A$2:$A$500=A123))=1</formula1>
    </dataValidation>
    <dataValidation type="custom" allowBlank="1" showErrorMessage="1" errorTitle="Duplicate ID" error="Each Req ID must be unique." sqref="A124">
      <formula1>SUMPRODUCT(--($A$2:$A$500=A124))=1</formula1>
    </dataValidation>
    <dataValidation type="custom" allowBlank="1" showErrorMessage="1" errorTitle="Duplicate ID" error="Each Req ID must be unique." sqref="A125">
      <formula1>SUMPRODUCT(--($A$2:$A$500=A125))=1</formula1>
    </dataValidation>
    <dataValidation type="custom" allowBlank="1" showErrorMessage="1" errorTitle="Duplicate ID" error="Each Req ID must be unique." sqref="A126">
      <formula1>SUMPRODUCT(--($A$2:$A$500=A126))=1</formula1>
    </dataValidation>
    <dataValidation type="custom" allowBlank="1" showErrorMessage="1" errorTitle="Duplicate ID" error="Each Req ID must be unique." sqref="A127">
      <formula1>SUMPRODUCT(--($A$2:$A$500=A127))=1</formula1>
    </dataValidation>
    <dataValidation type="custom" allowBlank="1" showErrorMessage="1" errorTitle="Duplicate ID" error="Each Req ID must be unique." sqref="A128">
      <formula1>SUMPRODUCT(--($A$2:$A$500=A128))=1</formula1>
    </dataValidation>
    <dataValidation type="custom" allowBlank="1" showErrorMessage="1" errorTitle="Duplicate ID" error="Each Req ID must be unique." sqref="A129">
      <formula1>SUMPRODUCT(--($A$2:$A$500=A129))=1</formula1>
    </dataValidation>
    <dataValidation type="custom" allowBlank="1" showErrorMessage="1" errorTitle="Duplicate ID" error="Each Req ID must be unique." sqref="A13">
      <formula1>SUMPRODUCT(--($A$2:$A$500=A13))=1</formula1>
    </dataValidation>
    <dataValidation type="custom" allowBlank="1" showErrorMessage="1" errorTitle="Duplicate ID" error="Each Req ID must be unique." sqref="A130">
      <formula1>SUMPRODUCT(--($A$2:$A$500=A130))=1</formula1>
    </dataValidation>
    <dataValidation type="custom" allowBlank="1" showErrorMessage="1" errorTitle="Duplicate ID" error="Each Req ID must be unique." sqref="A131">
      <formula1>SUMPRODUCT(--($A$2:$A$500=A131))=1</formula1>
    </dataValidation>
    <dataValidation type="custom" allowBlank="1" showErrorMessage="1" errorTitle="Duplicate ID" error="Each Req ID must be unique." sqref="A132">
      <formula1>SUMPRODUCT(--($A$2:$A$500=A132))=1</formula1>
    </dataValidation>
    <dataValidation type="custom" allowBlank="1" showErrorMessage="1" errorTitle="Duplicate ID" error="Each Req ID must be unique." sqref="A133">
      <formula1>SUMPRODUCT(--($A$2:$A$500=A133))=1</formula1>
    </dataValidation>
    <dataValidation type="custom" allowBlank="1" showErrorMessage="1" errorTitle="Duplicate ID" error="Each Req ID must be unique." sqref="A134">
      <formula1>SUMPRODUCT(--($A$2:$A$500=A134))=1</formula1>
    </dataValidation>
    <dataValidation type="custom" allowBlank="1" showErrorMessage="1" errorTitle="Duplicate ID" error="Each Req ID must be unique." sqref="A135">
      <formula1>SUMPRODUCT(--($A$2:$A$500=A135))=1</formula1>
    </dataValidation>
    <dataValidation type="custom" allowBlank="1" showErrorMessage="1" errorTitle="Duplicate ID" error="Each Req ID must be unique." sqref="A136">
      <formula1>SUMPRODUCT(--($A$2:$A$500=A136))=1</formula1>
    </dataValidation>
    <dataValidation type="custom" allowBlank="1" showErrorMessage="1" errorTitle="Duplicate ID" error="Each Req ID must be unique." sqref="A137">
      <formula1>SUMPRODUCT(--($A$2:$A$500=A137))=1</formula1>
    </dataValidation>
    <dataValidation type="custom" allowBlank="1" showErrorMessage="1" errorTitle="Duplicate ID" error="Each Req ID must be unique." sqref="A138">
      <formula1>SUMPRODUCT(--($A$2:$A$500=A138))=1</formula1>
    </dataValidation>
    <dataValidation type="custom" allowBlank="1" showErrorMessage="1" errorTitle="Duplicate ID" error="Each Req ID must be unique." sqref="A139">
      <formula1>SUMPRODUCT(--($A$2:$A$500=A139))=1</formula1>
    </dataValidation>
    <dataValidation type="custom" allowBlank="1" showErrorMessage="1" errorTitle="Duplicate ID" error="Each Req ID must be unique." sqref="A14">
      <formula1>SUMPRODUCT(--($A$2:$A$500=A14))=1</formula1>
    </dataValidation>
    <dataValidation type="custom" allowBlank="1" showErrorMessage="1" errorTitle="Duplicate ID" error="Each Req ID must be unique." sqref="A140">
      <formula1>SUMPRODUCT(--($A$2:$A$500=A140))=1</formula1>
    </dataValidation>
    <dataValidation type="custom" allowBlank="1" showErrorMessage="1" errorTitle="Duplicate ID" error="Each Req ID must be unique." sqref="A141">
      <formula1>SUMPRODUCT(--($A$2:$A$500=A141))=1</formula1>
    </dataValidation>
    <dataValidation type="custom" allowBlank="1" showErrorMessage="1" errorTitle="Duplicate ID" error="Each Req ID must be unique." sqref="A142">
      <formula1>SUMPRODUCT(--($A$2:$A$500=A142))=1</formula1>
    </dataValidation>
    <dataValidation type="custom" allowBlank="1" showErrorMessage="1" errorTitle="Duplicate ID" error="Each Req ID must be unique." sqref="A143">
      <formula1>SUMPRODUCT(--($A$2:$A$500=A143))=1</formula1>
    </dataValidation>
    <dataValidation type="custom" allowBlank="1" showErrorMessage="1" errorTitle="Duplicate ID" error="Each Req ID must be unique." sqref="A144">
      <formula1>SUMPRODUCT(--($A$2:$A$500=A144))=1</formula1>
    </dataValidation>
    <dataValidation type="custom" allowBlank="1" showErrorMessage="1" errorTitle="Duplicate ID" error="Each Req ID must be unique." sqref="A145">
      <formula1>SUMPRODUCT(--($A$2:$A$500=A145))=1</formula1>
    </dataValidation>
    <dataValidation type="custom" allowBlank="1" showErrorMessage="1" errorTitle="Duplicate ID" error="Each Req ID must be unique." sqref="A146">
      <formula1>SUMPRODUCT(--($A$2:$A$500=A146))=1</formula1>
    </dataValidation>
    <dataValidation type="custom" allowBlank="1" showErrorMessage="1" errorTitle="Duplicate ID" error="Each Req ID must be unique." sqref="A147">
      <formula1>SUMPRODUCT(--($A$2:$A$500=A147))=1</formula1>
    </dataValidation>
    <dataValidation type="custom" allowBlank="1" showErrorMessage="1" errorTitle="Duplicate ID" error="Each Req ID must be unique." sqref="A148">
      <formula1>SUMPRODUCT(--($A$2:$A$500=A148))=1</formula1>
    </dataValidation>
    <dataValidation type="custom" allowBlank="1" showErrorMessage="1" errorTitle="Duplicate ID" error="Each Req ID must be unique." sqref="A149">
      <formula1>SUMPRODUCT(--($A$2:$A$500=A149))=1</formula1>
    </dataValidation>
    <dataValidation type="custom" allowBlank="1" showErrorMessage="1" errorTitle="Duplicate ID" error="Each Req ID must be unique." sqref="A15">
      <formula1>SUMPRODUCT(--($A$2:$A$500=A15))=1</formula1>
    </dataValidation>
    <dataValidation type="custom" allowBlank="1" showErrorMessage="1" errorTitle="Duplicate ID" error="Each Req ID must be unique." sqref="A150">
      <formula1>SUMPRODUCT(--($A$2:$A$500=A150))=1</formula1>
    </dataValidation>
    <dataValidation type="custom" allowBlank="1" showErrorMessage="1" errorTitle="Duplicate ID" error="Each Req ID must be unique." sqref="A151">
      <formula1>SUMPRODUCT(--($A$2:$A$500=A151))=1</formula1>
    </dataValidation>
    <dataValidation type="custom" allowBlank="1" showErrorMessage="1" errorTitle="Duplicate ID" error="Each Req ID must be unique." sqref="A152">
      <formula1>SUMPRODUCT(--($A$2:$A$500=A152))=1</formula1>
    </dataValidation>
    <dataValidation type="custom" allowBlank="1" showErrorMessage="1" errorTitle="Duplicate ID" error="Each Req ID must be unique." sqref="A153">
      <formula1>SUMPRODUCT(--($A$2:$A$500=A153))=1</formula1>
    </dataValidation>
    <dataValidation type="custom" allowBlank="1" showErrorMessage="1" errorTitle="Duplicate ID" error="Each Req ID must be unique." sqref="A154">
      <formula1>SUMPRODUCT(--($A$2:$A$500=A154))=1</formula1>
    </dataValidation>
    <dataValidation type="custom" allowBlank="1" showErrorMessage="1" errorTitle="Duplicate ID" error="Each Req ID must be unique." sqref="A155">
      <formula1>SUMPRODUCT(--($A$2:$A$500=A155))=1</formula1>
    </dataValidation>
    <dataValidation type="custom" allowBlank="1" showErrorMessage="1" errorTitle="Duplicate ID" error="Each Req ID must be unique." sqref="A156">
      <formula1>SUMPRODUCT(--($A$2:$A$500=A156))=1</formula1>
    </dataValidation>
    <dataValidation type="custom" allowBlank="1" showErrorMessage="1" errorTitle="Duplicate ID" error="Each Req ID must be unique." sqref="A157">
      <formula1>SUMPRODUCT(--($A$2:$A$500=A157))=1</formula1>
    </dataValidation>
    <dataValidation type="custom" allowBlank="1" showErrorMessage="1" errorTitle="Duplicate ID" error="Each Req ID must be unique." sqref="A158">
      <formula1>SUMPRODUCT(--($A$2:$A$500=A158))=1</formula1>
    </dataValidation>
    <dataValidation type="custom" allowBlank="1" showErrorMessage="1" errorTitle="Duplicate ID" error="Each Req ID must be unique." sqref="A159">
      <formula1>SUMPRODUCT(--($A$2:$A$500=A159))=1</formula1>
    </dataValidation>
    <dataValidation type="custom" allowBlank="1" showErrorMessage="1" errorTitle="Duplicate ID" error="Each Req ID must be unique." sqref="A16">
      <formula1>SUMPRODUCT(--($A$2:$A$500=A16))=1</formula1>
    </dataValidation>
    <dataValidation type="custom" allowBlank="1" showErrorMessage="1" errorTitle="Duplicate ID" error="Each Req ID must be unique." sqref="A160">
      <formula1>SUMPRODUCT(--($A$2:$A$500=A160))=1</formula1>
    </dataValidation>
    <dataValidation type="custom" allowBlank="1" showErrorMessage="1" errorTitle="Duplicate ID" error="Each Req ID must be unique." sqref="A161">
      <formula1>SUMPRODUCT(--($A$2:$A$500=A161))=1</formula1>
    </dataValidation>
    <dataValidation type="custom" allowBlank="1" showErrorMessage="1" errorTitle="Duplicate ID" error="Each Req ID must be unique." sqref="A162">
      <formula1>SUMPRODUCT(--($A$2:$A$500=A162))=1</formula1>
    </dataValidation>
    <dataValidation type="custom" allowBlank="1" showErrorMessage="1" errorTitle="Duplicate ID" error="Each Req ID must be unique." sqref="A163">
      <formula1>SUMPRODUCT(--($A$2:$A$500=A163))=1</formula1>
    </dataValidation>
    <dataValidation type="custom" allowBlank="1" showErrorMessage="1" errorTitle="Duplicate ID" error="Each Req ID must be unique." sqref="A164">
      <formula1>SUMPRODUCT(--($A$2:$A$500=A164))=1</formula1>
    </dataValidation>
    <dataValidation type="custom" allowBlank="1" showErrorMessage="1" errorTitle="Duplicate ID" error="Each Req ID must be unique." sqref="A165">
      <formula1>SUMPRODUCT(--($A$2:$A$500=A165))=1</formula1>
    </dataValidation>
    <dataValidation type="custom" allowBlank="1" showErrorMessage="1" errorTitle="Duplicate ID" error="Each Req ID must be unique." sqref="A166">
      <formula1>SUMPRODUCT(--($A$2:$A$500=A166))=1</formula1>
    </dataValidation>
    <dataValidation type="custom" allowBlank="1" showErrorMessage="1" errorTitle="Duplicate ID" error="Each Req ID must be unique." sqref="A167">
      <formula1>SUMPRODUCT(--($A$2:$A$500=A167))=1</formula1>
    </dataValidation>
    <dataValidation type="custom" allowBlank="1" showErrorMessage="1" errorTitle="Duplicate ID" error="Each Req ID must be unique." sqref="A168">
      <formula1>SUMPRODUCT(--($A$2:$A$500=A168))=1</formula1>
    </dataValidation>
    <dataValidation type="custom" allowBlank="1" showErrorMessage="1" errorTitle="Duplicate ID" error="Each Req ID must be unique." sqref="A169">
      <formula1>SUMPRODUCT(--($A$2:$A$500=A169))=1</formula1>
    </dataValidation>
    <dataValidation type="custom" allowBlank="1" showErrorMessage="1" errorTitle="Duplicate ID" error="Each Req ID must be unique." sqref="A17">
      <formula1>SUMPRODUCT(--($A$2:$A$500=A17))=1</formula1>
    </dataValidation>
    <dataValidation type="custom" allowBlank="1" showErrorMessage="1" errorTitle="Duplicate ID" error="Each Req ID must be unique." sqref="A170">
      <formula1>SUMPRODUCT(--($A$2:$A$500=A170))=1</formula1>
    </dataValidation>
    <dataValidation type="custom" allowBlank="1" showErrorMessage="1" errorTitle="Duplicate ID" error="Each Req ID must be unique." sqref="A171">
      <formula1>SUMPRODUCT(--($A$2:$A$500=A171))=1</formula1>
    </dataValidation>
    <dataValidation type="custom" allowBlank="1" showErrorMessage="1" errorTitle="Duplicate ID" error="Each Req ID must be unique." sqref="A172">
      <formula1>SUMPRODUCT(--($A$2:$A$500=A172))=1</formula1>
    </dataValidation>
    <dataValidation type="custom" allowBlank="1" showErrorMessage="1" errorTitle="Duplicate ID" error="Each Req ID must be unique." sqref="A173">
      <formula1>SUMPRODUCT(--($A$2:$A$500=A173))=1</formula1>
    </dataValidation>
    <dataValidation type="custom" allowBlank="1" showErrorMessage="1" errorTitle="Duplicate ID" error="Each Req ID must be unique." sqref="A174">
      <formula1>SUMPRODUCT(--($A$2:$A$500=A174))=1</formula1>
    </dataValidation>
    <dataValidation type="custom" allowBlank="1" showErrorMessage="1" errorTitle="Duplicate ID" error="Each Req ID must be unique." sqref="A175">
      <formula1>SUMPRODUCT(--($A$2:$A$500=A175))=1</formula1>
    </dataValidation>
    <dataValidation type="custom" allowBlank="1" showErrorMessage="1" errorTitle="Duplicate ID" error="Each Req ID must be unique." sqref="A176">
      <formula1>SUMPRODUCT(--($A$2:$A$500=A176))=1</formula1>
    </dataValidation>
    <dataValidation type="custom" allowBlank="1" showErrorMessage="1" errorTitle="Duplicate ID" error="Each Req ID must be unique." sqref="A177">
      <formula1>SUMPRODUCT(--($A$2:$A$500=A177))=1</formula1>
    </dataValidation>
    <dataValidation type="custom" allowBlank="1" showErrorMessage="1" errorTitle="Duplicate ID" error="Each Req ID must be unique." sqref="A178">
      <formula1>SUMPRODUCT(--($A$2:$A$500=A178))=1</formula1>
    </dataValidation>
    <dataValidation type="custom" allowBlank="1" showErrorMessage="1" errorTitle="Duplicate ID" error="Each Req ID must be unique." sqref="A179">
      <formula1>SUMPRODUCT(--($A$2:$A$500=A179))=1</formula1>
    </dataValidation>
    <dataValidation type="custom" allowBlank="1" showErrorMessage="1" errorTitle="Duplicate ID" error="Each Req ID must be unique." sqref="A18">
      <formula1>SUMPRODUCT(--($A$2:$A$500=A18))=1</formula1>
    </dataValidation>
    <dataValidation type="custom" allowBlank="1" showErrorMessage="1" errorTitle="Duplicate ID" error="Each Req ID must be unique." sqref="A180">
      <formula1>SUMPRODUCT(--($A$2:$A$500=A180))=1</formula1>
    </dataValidation>
    <dataValidation type="custom" allowBlank="1" showErrorMessage="1" errorTitle="Duplicate ID" error="Each Req ID must be unique." sqref="A181">
      <formula1>SUMPRODUCT(--($A$2:$A$500=A181))=1</formula1>
    </dataValidation>
    <dataValidation type="custom" allowBlank="1" showErrorMessage="1" errorTitle="Duplicate ID" error="Each Req ID must be unique." sqref="A182">
      <formula1>SUMPRODUCT(--($A$2:$A$500=A182))=1</formula1>
    </dataValidation>
    <dataValidation type="custom" allowBlank="1" showErrorMessage="1" errorTitle="Duplicate ID" error="Each Req ID must be unique." sqref="A183">
      <formula1>SUMPRODUCT(--($A$2:$A$500=A183))=1</formula1>
    </dataValidation>
    <dataValidation type="custom" allowBlank="1" showErrorMessage="1" errorTitle="Duplicate ID" error="Each Req ID must be unique." sqref="A184">
      <formula1>SUMPRODUCT(--($A$2:$A$500=A184))=1</formula1>
    </dataValidation>
    <dataValidation type="custom" allowBlank="1" showErrorMessage="1" errorTitle="Duplicate ID" error="Each Req ID must be unique." sqref="A185">
      <formula1>SUMPRODUCT(--($A$2:$A$500=A185))=1</formula1>
    </dataValidation>
    <dataValidation type="custom" allowBlank="1" showErrorMessage="1" errorTitle="Duplicate ID" error="Each Req ID must be unique." sqref="A186">
      <formula1>SUMPRODUCT(--($A$2:$A$500=A186))=1</formula1>
    </dataValidation>
    <dataValidation type="custom" allowBlank="1" showErrorMessage="1" errorTitle="Duplicate ID" error="Each Req ID must be unique." sqref="A187">
      <formula1>SUMPRODUCT(--($A$2:$A$500=A187))=1</formula1>
    </dataValidation>
    <dataValidation type="custom" allowBlank="1" showErrorMessage="1" errorTitle="Duplicate ID" error="Each Req ID must be unique." sqref="A188">
      <formula1>SUMPRODUCT(--($A$2:$A$500=A188))=1</formula1>
    </dataValidation>
    <dataValidation type="custom" allowBlank="1" showErrorMessage="1" errorTitle="Duplicate ID" error="Each Req ID must be unique." sqref="A189">
      <formula1>SUMPRODUCT(--($A$2:$A$500=A189))=1</formula1>
    </dataValidation>
    <dataValidation type="custom" allowBlank="1" showErrorMessage="1" errorTitle="Duplicate ID" error="Each Req ID must be unique." sqref="A19">
      <formula1>SUMPRODUCT(--($A$2:$A$500=A19))=1</formula1>
    </dataValidation>
    <dataValidation type="custom" allowBlank="1" showErrorMessage="1" errorTitle="Duplicate ID" error="Each Req ID must be unique." sqref="A190">
      <formula1>SUMPRODUCT(--($A$2:$A$500=A190))=1</formula1>
    </dataValidation>
    <dataValidation type="custom" allowBlank="1" showErrorMessage="1" errorTitle="Duplicate ID" error="Each Req ID must be unique." sqref="A191">
      <formula1>SUMPRODUCT(--($A$2:$A$500=A191))=1</formula1>
    </dataValidation>
    <dataValidation type="custom" allowBlank="1" showErrorMessage="1" errorTitle="Duplicate ID" error="Each Req ID must be unique." sqref="A192">
      <formula1>SUMPRODUCT(--($A$2:$A$500=A192))=1</formula1>
    </dataValidation>
    <dataValidation type="custom" allowBlank="1" showErrorMessage="1" errorTitle="Duplicate ID" error="Each Req ID must be unique." sqref="A193">
      <formula1>SUMPRODUCT(--($A$2:$A$500=A193))=1</formula1>
    </dataValidation>
    <dataValidation type="custom" allowBlank="1" showErrorMessage="1" errorTitle="Duplicate ID" error="Each Req ID must be unique." sqref="A194">
      <formula1>SUMPRODUCT(--($A$2:$A$500=A194))=1</formula1>
    </dataValidation>
    <dataValidation type="custom" allowBlank="1" showErrorMessage="1" errorTitle="Duplicate ID" error="Each Req ID must be unique." sqref="A195">
      <formula1>SUMPRODUCT(--($A$2:$A$500=A195))=1</formula1>
    </dataValidation>
    <dataValidation type="custom" allowBlank="1" showErrorMessage="1" errorTitle="Duplicate ID" error="Each Req ID must be unique." sqref="A196">
      <formula1>SUMPRODUCT(--($A$2:$A$500=A196))=1</formula1>
    </dataValidation>
    <dataValidation type="custom" allowBlank="1" showErrorMessage="1" errorTitle="Duplicate ID" error="Each Req ID must be unique." sqref="A197">
      <formula1>SUMPRODUCT(--($A$2:$A$500=A197))=1</formula1>
    </dataValidation>
    <dataValidation type="custom" allowBlank="1" showErrorMessage="1" errorTitle="Duplicate ID" error="Each Req ID must be unique." sqref="A198">
      <formula1>SUMPRODUCT(--($A$2:$A$500=A198))=1</formula1>
    </dataValidation>
    <dataValidation type="custom" allowBlank="1" showErrorMessage="1" errorTitle="Duplicate ID" error="Each Req ID must be unique." sqref="A199">
      <formula1>SUMPRODUCT(--($A$2:$A$500=A199))=1</formula1>
    </dataValidation>
    <dataValidation type="custom" allowBlank="1" showErrorMessage="1" errorTitle="Duplicate ID" error="Each Req ID must be unique." sqref="A2">
      <formula1>SUMPRODUCT(--($A$2:$A$500=A2))=1</formula1>
    </dataValidation>
    <dataValidation type="custom" allowBlank="1" showErrorMessage="1" errorTitle="Duplicate ID" error="Each Req ID must be unique." sqref="A20">
      <formula1>SUMPRODUCT(--($A$2:$A$500=A20))=1</formula1>
    </dataValidation>
    <dataValidation type="custom" allowBlank="1" showErrorMessage="1" errorTitle="Duplicate ID" error="Each Req ID must be unique." sqref="A200">
      <formula1>SUMPRODUCT(--($A$2:$A$500=A200))=1</formula1>
    </dataValidation>
    <dataValidation type="custom" allowBlank="1" showErrorMessage="1" errorTitle="Duplicate ID" error="Each Req ID must be unique." sqref="A201">
      <formula1>SUMPRODUCT(--($A$2:$A$500=A201))=1</formula1>
    </dataValidation>
    <dataValidation type="custom" allowBlank="1" showErrorMessage="1" errorTitle="Duplicate ID" error="Each Req ID must be unique." sqref="A202">
      <formula1>SUMPRODUCT(--($A$2:$A$500=A202))=1</formula1>
    </dataValidation>
    <dataValidation type="custom" allowBlank="1" showErrorMessage="1" errorTitle="Duplicate ID" error="Each Req ID must be unique." sqref="A203">
      <formula1>SUMPRODUCT(--($A$2:$A$500=A203))=1</formula1>
    </dataValidation>
    <dataValidation type="custom" allowBlank="1" showErrorMessage="1" errorTitle="Duplicate ID" error="Each Req ID must be unique." sqref="A204">
      <formula1>SUMPRODUCT(--($A$2:$A$500=A204))=1</formula1>
    </dataValidation>
    <dataValidation type="custom" allowBlank="1" showErrorMessage="1" errorTitle="Duplicate ID" error="Each Req ID must be unique." sqref="A205">
      <formula1>SUMPRODUCT(--($A$2:$A$500=A205))=1</formula1>
    </dataValidation>
    <dataValidation type="custom" allowBlank="1" showErrorMessage="1" errorTitle="Duplicate ID" error="Each Req ID must be unique." sqref="A206">
      <formula1>SUMPRODUCT(--($A$2:$A$500=A206))=1</formula1>
    </dataValidation>
    <dataValidation type="custom" allowBlank="1" showErrorMessage="1" errorTitle="Duplicate ID" error="Each Req ID must be unique." sqref="A207">
      <formula1>SUMPRODUCT(--($A$2:$A$500=A207))=1</formula1>
    </dataValidation>
    <dataValidation type="custom" allowBlank="1" showErrorMessage="1" errorTitle="Duplicate ID" error="Each Req ID must be unique." sqref="A208">
      <formula1>SUMPRODUCT(--($A$2:$A$500=A208))=1</formula1>
    </dataValidation>
    <dataValidation type="custom" allowBlank="1" showErrorMessage="1" errorTitle="Duplicate ID" error="Each Req ID must be unique." sqref="A209">
      <formula1>SUMPRODUCT(--($A$2:$A$500=A209))=1</formula1>
    </dataValidation>
    <dataValidation type="custom" allowBlank="1" showErrorMessage="1" errorTitle="Duplicate ID" error="Each Req ID must be unique." sqref="A21">
      <formula1>SUMPRODUCT(--($A$2:$A$500=A21))=1</formula1>
    </dataValidation>
    <dataValidation type="custom" allowBlank="1" showErrorMessage="1" errorTitle="Duplicate ID" error="Each Req ID must be unique." sqref="A210">
      <formula1>SUMPRODUCT(--($A$2:$A$500=A210))=1</formula1>
    </dataValidation>
    <dataValidation type="custom" allowBlank="1" showErrorMessage="1" errorTitle="Duplicate ID" error="Each Req ID must be unique." sqref="A211">
      <formula1>SUMPRODUCT(--($A$2:$A$500=A211))=1</formula1>
    </dataValidation>
    <dataValidation type="custom" allowBlank="1" showErrorMessage="1" errorTitle="Duplicate ID" error="Each Req ID must be unique." sqref="A212">
      <formula1>SUMPRODUCT(--($A$2:$A$500=A212))=1</formula1>
    </dataValidation>
    <dataValidation type="custom" allowBlank="1" showErrorMessage="1" errorTitle="Duplicate ID" error="Each Req ID must be unique." sqref="A213">
      <formula1>SUMPRODUCT(--($A$2:$A$500=A213))=1</formula1>
    </dataValidation>
    <dataValidation type="custom" allowBlank="1" showErrorMessage="1" errorTitle="Duplicate ID" error="Each Req ID must be unique." sqref="A214">
      <formula1>SUMPRODUCT(--($A$2:$A$500=A214))=1</formula1>
    </dataValidation>
    <dataValidation type="custom" allowBlank="1" showErrorMessage="1" errorTitle="Duplicate ID" error="Each Req ID must be unique." sqref="A215">
      <formula1>SUMPRODUCT(--($A$2:$A$500=A215))=1</formula1>
    </dataValidation>
    <dataValidation type="custom" allowBlank="1" showErrorMessage="1" errorTitle="Duplicate ID" error="Each Req ID must be unique." sqref="A216">
      <formula1>SUMPRODUCT(--($A$2:$A$500=A216))=1</formula1>
    </dataValidation>
    <dataValidation type="custom" allowBlank="1" showErrorMessage="1" errorTitle="Duplicate ID" error="Each Req ID must be unique." sqref="A217">
      <formula1>SUMPRODUCT(--($A$2:$A$500=A217))=1</formula1>
    </dataValidation>
    <dataValidation type="custom" allowBlank="1" showErrorMessage="1" errorTitle="Duplicate ID" error="Each Req ID must be unique." sqref="A218">
      <formula1>SUMPRODUCT(--($A$2:$A$500=A218))=1</formula1>
    </dataValidation>
    <dataValidation type="custom" allowBlank="1" showErrorMessage="1" errorTitle="Duplicate ID" error="Each Req ID must be unique." sqref="A219">
      <formula1>SUMPRODUCT(--($A$2:$A$500=A219))=1</formula1>
    </dataValidation>
    <dataValidation type="custom" allowBlank="1" showErrorMessage="1" errorTitle="Duplicate ID" error="Each Req ID must be unique." sqref="A22">
      <formula1>SUMPRODUCT(--($A$2:$A$500=A22))=1</formula1>
    </dataValidation>
    <dataValidation type="custom" allowBlank="1" showErrorMessage="1" errorTitle="Duplicate ID" error="Each Req ID must be unique." sqref="A220">
      <formula1>SUMPRODUCT(--($A$2:$A$500=A220))=1</formula1>
    </dataValidation>
    <dataValidation type="custom" allowBlank="1" showErrorMessage="1" errorTitle="Duplicate ID" error="Each Req ID must be unique." sqref="A221">
      <formula1>SUMPRODUCT(--($A$2:$A$500=A221))=1</formula1>
    </dataValidation>
    <dataValidation type="custom" allowBlank="1" showErrorMessage="1" errorTitle="Duplicate ID" error="Each Req ID must be unique." sqref="A222">
      <formula1>SUMPRODUCT(--($A$2:$A$500=A222))=1</formula1>
    </dataValidation>
    <dataValidation type="custom" allowBlank="1" showErrorMessage="1" errorTitle="Duplicate ID" error="Each Req ID must be unique." sqref="A223">
      <formula1>SUMPRODUCT(--($A$2:$A$500=A223))=1</formula1>
    </dataValidation>
    <dataValidation type="custom" allowBlank="1" showErrorMessage="1" errorTitle="Duplicate ID" error="Each Req ID must be unique." sqref="A224">
      <formula1>SUMPRODUCT(--($A$2:$A$500=A224))=1</formula1>
    </dataValidation>
    <dataValidation type="custom" allowBlank="1" showErrorMessage="1" errorTitle="Duplicate ID" error="Each Req ID must be unique." sqref="A225">
      <formula1>SUMPRODUCT(--($A$2:$A$500=A225))=1</formula1>
    </dataValidation>
    <dataValidation type="custom" allowBlank="1" showErrorMessage="1" errorTitle="Duplicate ID" error="Each Req ID must be unique." sqref="A226">
      <formula1>SUMPRODUCT(--($A$2:$A$500=A226))=1</formula1>
    </dataValidation>
    <dataValidation type="custom" allowBlank="1" showErrorMessage="1" errorTitle="Duplicate ID" error="Each Req ID must be unique." sqref="A227">
      <formula1>SUMPRODUCT(--($A$2:$A$500=A227))=1</formula1>
    </dataValidation>
    <dataValidation type="custom" allowBlank="1" showErrorMessage="1" errorTitle="Duplicate ID" error="Each Req ID must be unique." sqref="A228">
      <formula1>SUMPRODUCT(--($A$2:$A$500=A228))=1</formula1>
    </dataValidation>
    <dataValidation type="custom" allowBlank="1" showErrorMessage="1" errorTitle="Duplicate ID" error="Each Req ID must be unique." sqref="A229">
      <formula1>SUMPRODUCT(--($A$2:$A$500=A229))=1</formula1>
    </dataValidation>
    <dataValidation type="custom" allowBlank="1" showErrorMessage="1" errorTitle="Duplicate ID" error="Each Req ID must be unique." sqref="A23">
      <formula1>SUMPRODUCT(--($A$2:$A$500=A23))=1</formula1>
    </dataValidation>
    <dataValidation type="custom" allowBlank="1" showErrorMessage="1" errorTitle="Duplicate ID" error="Each Req ID must be unique." sqref="A230">
      <formula1>SUMPRODUCT(--($A$2:$A$500=A230))=1</formula1>
    </dataValidation>
    <dataValidation type="custom" allowBlank="1" showErrorMessage="1" errorTitle="Duplicate ID" error="Each Req ID must be unique." sqref="A231">
      <formula1>SUMPRODUCT(--($A$2:$A$500=A231))=1</formula1>
    </dataValidation>
    <dataValidation type="custom" allowBlank="1" showErrorMessage="1" errorTitle="Duplicate ID" error="Each Req ID must be unique." sqref="A232">
      <formula1>SUMPRODUCT(--($A$2:$A$500=A232))=1</formula1>
    </dataValidation>
    <dataValidation type="custom" allowBlank="1" showErrorMessage="1" errorTitle="Duplicate ID" error="Each Req ID must be unique." sqref="A233">
      <formula1>SUMPRODUCT(--($A$2:$A$500=A233))=1</formula1>
    </dataValidation>
    <dataValidation type="custom" allowBlank="1" showErrorMessage="1" errorTitle="Duplicate ID" error="Each Req ID must be unique." sqref="A234">
      <formula1>SUMPRODUCT(--($A$2:$A$500=A234))=1</formula1>
    </dataValidation>
    <dataValidation type="custom" allowBlank="1" showErrorMessage="1" errorTitle="Duplicate ID" error="Each Req ID must be unique." sqref="A235">
      <formula1>SUMPRODUCT(--($A$2:$A$500=A235))=1</formula1>
    </dataValidation>
    <dataValidation type="custom" allowBlank="1" showErrorMessage="1" errorTitle="Duplicate ID" error="Each Req ID must be unique." sqref="A236">
      <formula1>SUMPRODUCT(--($A$2:$A$500=A236))=1</formula1>
    </dataValidation>
    <dataValidation type="custom" allowBlank="1" showErrorMessage="1" errorTitle="Duplicate ID" error="Each Req ID must be unique." sqref="A237">
      <formula1>SUMPRODUCT(--($A$2:$A$500=A237))=1</formula1>
    </dataValidation>
    <dataValidation type="custom" allowBlank="1" showErrorMessage="1" errorTitle="Duplicate ID" error="Each Req ID must be unique." sqref="A238">
      <formula1>SUMPRODUCT(--($A$2:$A$500=A238))=1</formula1>
    </dataValidation>
    <dataValidation type="custom" allowBlank="1" showErrorMessage="1" errorTitle="Duplicate ID" error="Each Req ID must be unique." sqref="A239">
      <formula1>SUMPRODUCT(--($A$2:$A$500=A239))=1</formula1>
    </dataValidation>
    <dataValidation type="custom" allowBlank="1" showErrorMessage="1" errorTitle="Duplicate ID" error="Each Req ID must be unique." sqref="A24">
      <formula1>SUMPRODUCT(--($A$2:$A$500=A24))=1</formula1>
    </dataValidation>
    <dataValidation type="custom" allowBlank="1" showErrorMessage="1" errorTitle="Duplicate ID" error="Each Req ID must be unique." sqref="A240">
      <formula1>SUMPRODUCT(--($A$2:$A$500=A240))=1</formula1>
    </dataValidation>
    <dataValidation type="custom" allowBlank="1" showErrorMessage="1" errorTitle="Duplicate ID" error="Each Req ID must be unique." sqref="A241">
      <formula1>SUMPRODUCT(--($A$2:$A$500=A241))=1</formula1>
    </dataValidation>
    <dataValidation type="custom" allowBlank="1" showErrorMessage="1" errorTitle="Duplicate ID" error="Each Req ID must be unique." sqref="A242">
      <formula1>SUMPRODUCT(--($A$2:$A$500=A242))=1</formula1>
    </dataValidation>
    <dataValidation type="custom" allowBlank="1" showErrorMessage="1" errorTitle="Duplicate ID" error="Each Req ID must be unique." sqref="A243">
      <formula1>SUMPRODUCT(--($A$2:$A$500=A243))=1</formula1>
    </dataValidation>
    <dataValidation type="custom" allowBlank="1" showErrorMessage="1" errorTitle="Duplicate ID" error="Each Req ID must be unique." sqref="A244">
      <formula1>SUMPRODUCT(--($A$2:$A$500=A244))=1</formula1>
    </dataValidation>
    <dataValidation type="custom" allowBlank="1" showErrorMessage="1" errorTitle="Duplicate ID" error="Each Req ID must be unique." sqref="A245">
      <formula1>SUMPRODUCT(--($A$2:$A$500=A245))=1</formula1>
    </dataValidation>
    <dataValidation type="custom" allowBlank="1" showErrorMessage="1" errorTitle="Duplicate ID" error="Each Req ID must be unique." sqref="A246">
      <formula1>SUMPRODUCT(--($A$2:$A$500=A246))=1</formula1>
    </dataValidation>
    <dataValidation type="custom" allowBlank="1" showErrorMessage="1" errorTitle="Duplicate ID" error="Each Req ID must be unique." sqref="A247">
      <formula1>SUMPRODUCT(--($A$2:$A$500=A247))=1</formula1>
    </dataValidation>
    <dataValidation type="custom" allowBlank="1" showErrorMessage="1" errorTitle="Duplicate ID" error="Each Req ID must be unique." sqref="A248">
      <formula1>SUMPRODUCT(--($A$2:$A$500=A248))=1</formula1>
    </dataValidation>
    <dataValidation type="custom" allowBlank="1" showErrorMessage="1" errorTitle="Duplicate ID" error="Each Req ID must be unique." sqref="A249">
      <formula1>SUMPRODUCT(--($A$2:$A$500=A249))=1</formula1>
    </dataValidation>
    <dataValidation type="custom" allowBlank="1" showErrorMessage="1" errorTitle="Duplicate ID" error="Each Req ID must be unique." sqref="A25">
      <formula1>SUMPRODUCT(--($A$2:$A$500=A25))=1</formula1>
    </dataValidation>
    <dataValidation type="custom" allowBlank="1" showErrorMessage="1" errorTitle="Duplicate ID" error="Each Req ID must be unique." sqref="A250">
      <formula1>SUMPRODUCT(--($A$2:$A$500=A250))=1</formula1>
    </dataValidation>
    <dataValidation type="custom" allowBlank="1" showErrorMessage="1" errorTitle="Duplicate ID" error="Each Req ID must be unique." sqref="A251">
      <formula1>SUMPRODUCT(--($A$2:$A$500=A251))=1</formula1>
    </dataValidation>
    <dataValidation type="custom" allowBlank="1" showErrorMessage="1" errorTitle="Duplicate ID" error="Each Req ID must be unique." sqref="A252">
      <formula1>SUMPRODUCT(--($A$2:$A$500=A252))=1</formula1>
    </dataValidation>
    <dataValidation type="custom" allowBlank="1" showErrorMessage="1" errorTitle="Duplicate ID" error="Each Req ID must be unique." sqref="A253">
      <formula1>SUMPRODUCT(--($A$2:$A$500=A253))=1</formula1>
    </dataValidation>
    <dataValidation type="custom" allowBlank="1" showErrorMessage="1" errorTitle="Duplicate ID" error="Each Req ID must be unique." sqref="A254">
      <formula1>SUMPRODUCT(--($A$2:$A$500=A254))=1</formula1>
    </dataValidation>
    <dataValidation type="custom" allowBlank="1" showErrorMessage="1" errorTitle="Duplicate ID" error="Each Req ID must be unique." sqref="A255">
      <formula1>SUMPRODUCT(--($A$2:$A$500=A255))=1</formula1>
    </dataValidation>
    <dataValidation type="custom" allowBlank="1" showErrorMessage="1" errorTitle="Duplicate ID" error="Each Req ID must be unique." sqref="A256">
      <formula1>SUMPRODUCT(--($A$2:$A$500=A256))=1</formula1>
    </dataValidation>
    <dataValidation type="custom" allowBlank="1" showErrorMessage="1" errorTitle="Duplicate ID" error="Each Req ID must be unique." sqref="A257">
      <formula1>SUMPRODUCT(--($A$2:$A$500=A257))=1</formula1>
    </dataValidation>
    <dataValidation type="custom" allowBlank="1" showErrorMessage="1" errorTitle="Duplicate ID" error="Each Req ID must be unique." sqref="A258">
      <formula1>SUMPRODUCT(--($A$2:$A$500=A258))=1</formula1>
    </dataValidation>
    <dataValidation type="custom" allowBlank="1" showErrorMessage="1" errorTitle="Duplicate ID" error="Each Req ID must be unique." sqref="A259">
      <formula1>SUMPRODUCT(--($A$2:$A$500=A259))=1</formula1>
    </dataValidation>
    <dataValidation type="custom" allowBlank="1" showErrorMessage="1" errorTitle="Duplicate ID" error="Each Req ID must be unique." sqref="A26">
      <formula1>SUMPRODUCT(--($A$2:$A$500=A26))=1</formula1>
    </dataValidation>
    <dataValidation type="custom" allowBlank="1" showErrorMessage="1" errorTitle="Duplicate ID" error="Each Req ID must be unique." sqref="A260">
      <formula1>SUMPRODUCT(--($A$2:$A$500=A260))=1</formula1>
    </dataValidation>
    <dataValidation type="custom" allowBlank="1" showErrorMessage="1" errorTitle="Duplicate ID" error="Each Req ID must be unique." sqref="A261">
      <formula1>SUMPRODUCT(--($A$2:$A$500=A261))=1</formula1>
    </dataValidation>
    <dataValidation type="custom" allowBlank="1" showErrorMessage="1" errorTitle="Duplicate ID" error="Each Req ID must be unique." sqref="A262">
      <formula1>SUMPRODUCT(--($A$2:$A$500=A262))=1</formula1>
    </dataValidation>
    <dataValidation type="custom" allowBlank="1" showErrorMessage="1" errorTitle="Duplicate ID" error="Each Req ID must be unique." sqref="A263">
      <formula1>SUMPRODUCT(--($A$2:$A$500=A263))=1</formula1>
    </dataValidation>
    <dataValidation type="custom" allowBlank="1" showErrorMessage="1" errorTitle="Duplicate ID" error="Each Req ID must be unique." sqref="A264">
      <formula1>SUMPRODUCT(--($A$2:$A$500=A264))=1</formula1>
    </dataValidation>
    <dataValidation type="custom" allowBlank="1" showErrorMessage="1" errorTitle="Duplicate ID" error="Each Req ID must be unique." sqref="A265">
      <formula1>SUMPRODUCT(--($A$2:$A$500=A265))=1</formula1>
    </dataValidation>
    <dataValidation type="custom" allowBlank="1" showErrorMessage="1" errorTitle="Duplicate ID" error="Each Req ID must be unique." sqref="A266">
      <formula1>SUMPRODUCT(--($A$2:$A$500=A266))=1</formula1>
    </dataValidation>
    <dataValidation type="custom" allowBlank="1" showErrorMessage="1" errorTitle="Duplicate ID" error="Each Req ID must be unique." sqref="A267">
      <formula1>SUMPRODUCT(--($A$2:$A$500=A267))=1</formula1>
    </dataValidation>
    <dataValidation type="custom" allowBlank="1" showErrorMessage="1" errorTitle="Duplicate ID" error="Each Req ID must be unique." sqref="A268">
      <formula1>SUMPRODUCT(--($A$2:$A$500=A268))=1</formula1>
    </dataValidation>
    <dataValidation type="custom" allowBlank="1" showErrorMessage="1" errorTitle="Duplicate ID" error="Each Req ID must be unique." sqref="A269">
      <formula1>SUMPRODUCT(--($A$2:$A$500=A269))=1</formula1>
    </dataValidation>
    <dataValidation type="custom" allowBlank="1" showErrorMessage="1" errorTitle="Duplicate ID" error="Each Req ID must be unique." sqref="A27">
      <formula1>SUMPRODUCT(--($A$2:$A$500=A27))=1</formula1>
    </dataValidation>
    <dataValidation type="custom" allowBlank="1" showErrorMessage="1" errorTitle="Duplicate ID" error="Each Req ID must be unique." sqref="A270">
      <formula1>SUMPRODUCT(--($A$2:$A$500=A270))=1</formula1>
    </dataValidation>
    <dataValidation type="custom" allowBlank="1" showErrorMessage="1" errorTitle="Duplicate ID" error="Each Req ID must be unique." sqref="A271">
      <formula1>SUMPRODUCT(--($A$2:$A$500=A271))=1</formula1>
    </dataValidation>
    <dataValidation type="custom" allowBlank="1" showErrorMessage="1" errorTitle="Duplicate ID" error="Each Req ID must be unique." sqref="A272">
      <formula1>SUMPRODUCT(--($A$2:$A$500=A272))=1</formula1>
    </dataValidation>
    <dataValidation type="custom" allowBlank="1" showErrorMessage="1" errorTitle="Duplicate ID" error="Each Req ID must be unique." sqref="A273">
      <formula1>SUMPRODUCT(--($A$2:$A$500=A273))=1</formula1>
    </dataValidation>
    <dataValidation type="custom" allowBlank="1" showErrorMessage="1" errorTitle="Duplicate ID" error="Each Req ID must be unique." sqref="A274">
      <formula1>SUMPRODUCT(--($A$2:$A$500=A274))=1</formula1>
    </dataValidation>
    <dataValidation type="custom" allowBlank="1" showErrorMessage="1" errorTitle="Duplicate ID" error="Each Req ID must be unique." sqref="A275">
      <formula1>SUMPRODUCT(--($A$2:$A$500=A275))=1</formula1>
    </dataValidation>
    <dataValidation type="custom" allowBlank="1" showErrorMessage="1" errorTitle="Duplicate ID" error="Each Req ID must be unique." sqref="A276">
      <formula1>SUMPRODUCT(--($A$2:$A$500=A276))=1</formula1>
    </dataValidation>
    <dataValidation type="custom" allowBlank="1" showErrorMessage="1" errorTitle="Duplicate ID" error="Each Req ID must be unique." sqref="A277">
      <formula1>SUMPRODUCT(--($A$2:$A$500=A277))=1</formula1>
    </dataValidation>
    <dataValidation type="custom" allowBlank="1" showErrorMessage="1" errorTitle="Duplicate ID" error="Each Req ID must be unique." sqref="A278">
      <formula1>SUMPRODUCT(--($A$2:$A$500=A278))=1</formula1>
    </dataValidation>
    <dataValidation type="custom" allowBlank="1" showErrorMessage="1" errorTitle="Duplicate ID" error="Each Req ID must be unique." sqref="A279">
      <formula1>SUMPRODUCT(--($A$2:$A$500=A279))=1</formula1>
    </dataValidation>
    <dataValidation type="custom" allowBlank="1" showErrorMessage="1" errorTitle="Duplicate ID" error="Each Req ID must be unique." sqref="A28">
      <formula1>SUMPRODUCT(--($A$2:$A$500=A28))=1</formula1>
    </dataValidation>
    <dataValidation type="custom" allowBlank="1" showErrorMessage="1" errorTitle="Duplicate ID" error="Each Req ID must be unique." sqref="A280">
      <formula1>SUMPRODUCT(--($A$2:$A$500=A280))=1</formula1>
    </dataValidation>
    <dataValidation type="custom" allowBlank="1" showErrorMessage="1" errorTitle="Duplicate ID" error="Each Req ID must be unique." sqref="A281">
      <formula1>SUMPRODUCT(--($A$2:$A$500=A281))=1</formula1>
    </dataValidation>
    <dataValidation type="custom" allowBlank="1" showErrorMessage="1" errorTitle="Duplicate ID" error="Each Req ID must be unique." sqref="A282">
      <formula1>SUMPRODUCT(--($A$2:$A$500=A282))=1</formula1>
    </dataValidation>
    <dataValidation type="custom" allowBlank="1" showErrorMessage="1" errorTitle="Duplicate ID" error="Each Req ID must be unique." sqref="A283">
      <formula1>SUMPRODUCT(--($A$2:$A$500=A283))=1</formula1>
    </dataValidation>
    <dataValidation type="custom" allowBlank="1" showErrorMessage="1" errorTitle="Duplicate ID" error="Each Req ID must be unique." sqref="A284">
      <formula1>SUMPRODUCT(--($A$2:$A$500=A284))=1</formula1>
    </dataValidation>
    <dataValidation type="custom" allowBlank="1" showErrorMessage="1" errorTitle="Duplicate ID" error="Each Req ID must be unique." sqref="A285">
      <formula1>SUMPRODUCT(--($A$2:$A$500=A285))=1</formula1>
    </dataValidation>
    <dataValidation type="custom" allowBlank="1" showErrorMessage="1" errorTitle="Duplicate ID" error="Each Req ID must be unique." sqref="A286">
      <formula1>SUMPRODUCT(--($A$2:$A$500=A286))=1</formula1>
    </dataValidation>
    <dataValidation type="custom" allowBlank="1" showErrorMessage="1" errorTitle="Duplicate ID" error="Each Req ID must be unique." sqref="A287">
      <formula1>SUMPRODUCT(--($A$2:$A$500=A287))=1</formula1>
    </dataValidation>
    <dataValidation type="custom" allowBlank="1" showErrorMessage="1" errorTitle="Duplicate ID" error="Each Req ID must be unique." sqref="A288">
      <formula1>SUMPRODUCT(--($A$2:$A$500=A288))=1</formula1>
    </dataValidation>
    <dataValidation type="custom" allowBlank="1" showErrorMessage="1" errorTitle="Duplicate ID" error="Each Req ID must be unique." sqref="A289">
      <formula1>SUMPRODUCT(--($A$2:$A$500=A289))=1</formula1>
    </dataValidation>
    <dataValidation type="custom" allowBlank="1" showErrorMessage="1" errorTitle="Duplicate ID" error="Each Req ID must be unique." sqref="A29">
      <formula1>SUMPRODUCT(--($A$2:$A$500=A29))=1</formula1>
    </dataValidation>
    <dataValidation type="custom" allowBlank="1" showErrorMessage="1" errorTitle="Duplicate ID" error="Each Req ID must be unique." sqref="A290">
      <formula1>SUMPRODUCT(--($A$2:$A$500=A290))=1</formula1>
    </dataValidation>
    <dataValidation type="custom" allowBlank="1" showErrorMessage="1" errorTitle="Duplicate ID" error="Each Req ID must be unique." sqref="A291">
      <formula1>SUMPRODUCT(--($A$2:$A$500=A291))=1</formula1>
    </dataValidation>
    <dataValidation type="custom" allowBlank="1" showErrorMessage="1" errorTitle="Duplicate ID" error="Each Req ID must be unique." sqref="A292">
      <formula1>SUMPRODUCT(--($A$2:$A$500=A292))=1</formula1>
    </dataValidation>
    <dataValidation type="custom" allowBlank="1" showErrorMessage="1" errorTitle="Duplicate ID" error="Each Req ID must be unique." sqref="A293">
      <formula1>SUMPRODUCT(--($A$2:$A$500=A293))=1</formula1>
    </dataValidation>
    <dataValidation type="custom" allowBlank="1" showErrorMessage="1" errorTitle="Duplicate ID" error="Each Req ID must be unique." sqref="A294">
      <formula1>SUMPRODUCT(--($A$2:$A$500=A294))=1</formula1>
    </dataValidation>
    <dataValidation type="custom" allowBlank="1" showErrorMessage="1" errorTitle="Duplicate ID" error="Each Req ID must be unique." sqref="A295">
      <formula1>SUMPRODUCT(--($A$2:$A$500=A295))=1</formula1>
    </dataValidation>
    <dataValidation type="custom" allowBlank="1" showErrorMessage="1" errorTitle="Duplicate ID" error="Each Req ID must be unique." sqref="A296">
      <formula1>SUMPRODUCT(--($A$2:$A$500=A296))=1</formula1>
    </dataValidation>
    <dataValidation type="custom" allowBlank="1" showErrorMessage="1" errorTitle="Duplicate ID" error="Each Req ID must be unique." sqref="A297">
      <formula1>SUMPRODUCT(--($A$2:$A$500=A297))=1</formula1>
    </dataValidation>
    <dataValidation type="custom" allowBlank="1" showErrorMessage="1" errorTitle="Duplicate ID" error="Each Req ID must be unique." sqref="A298">
      <formula1>SUMPRODUCT(--($A$2:$A$500=A298))=1</formula1>
    </dataValidation>
    <dataValidation type="custom" allowBlank="1" showErrorMessage="1" errorTitle="Duplicate ID" error="Each Req ID must be unique." sqref="A299">
      <formula1>SUMPRODUCT(--($A$2:$A$500=A299))=1</formula1>
    </dataValidation>
    <dataValidation type="custom" allowBlank="1" showErrorMessage="1" errorTitle="Duplicate ID" error="Each Req ID must be unique." sqref="A3">
      <formula1>SUMPRODUCT(--($A$2:$A$500=A3))=1</formula1>
    </dataValidation>
    <dataValidation type="custom" allowBlank="1" showErrorMessage="1" errorTitle="Duplicate ID" error="Each Req ID must be unique." sqref="A30">
      <formula1>SUMPRODUCT(--($A$2:$A$500=A30))=1</formula1>
    </dataValidation>
    <dataValidation type="custom" allowBlank="1" showErrorMessage="1" errorTitle="Duplicate ID" error="Each Req ID must be unique." sqref="A300">
      <formula1>SUMPRODUCT(--($A$2:$A$500=A300))=1</formula1>
    </dataValidation>
    <dataValidation type="custom" allowBlank="1" showErrorMessage="1" errorTitle="Duplicate ID" error="Each Req ID must be unique." sqref="A301">
      <formula1>SUMPRODUCT(--($A$2:$A$500=A301))=1</formula1>
    </dataValidation>
    <dataValidation type="custom" allowBlank="1" showErrorMessage="1" errorTitle="Duplicate ID" error="Each Req ID must be unique." sqref="A302">
      <formula1>SUMPRODUCT(--($A$2:$A$500=A302))=1</formula1>
    </dataValidation>
    <dataValidation type="custom" allowBlank="1" showErrorMessage="1" errorTitle="Duplicate ID" error="Each Req ID must be unique." sqref="A303">
      <formula1>SUMPRODUCT(--($A$2:$A$500=A303))=1</formula1>
    </dataValidation>
    <dataValidation type="custom" allowBlank="1" showErrorMessage="1" errorTitle="Duplicate ID" error="Each Req ID must be unique." sqref="A304">
      <formula1>SUMPRODUCT(--($A$2:$A$500=A304))=1</formula1>
    </dataValidation>
    <dataValidation type="custom" allowBlank="1" showErrorMessage="1" errorTitle="Duplicate ID" error="Each Req ID must be unique." sqref="A305">
      <formula1>SUMPRODUCT(--($A$2:$A$500=A305))=1</formula1>
    </dataValidation>
    <dataValidation type="custom" allowBlank="1" showErrorMessage="1" errorTitle="Duplicate ID" error="Each Req ID must be unique." sqref="A306">
      <formula1>SUMPRODUCT(--($A$2:$A$500=A306))=1</formula1>
    </dataValidation>
    <dataValidation type="custom" allowBlank="1" showErrorMessage="1" errorTitle="Duplicate ID" error="Each Req ID must be unique." sqref="A307">
      <formula1>SUMPRODUCT(--($A$2:$A$500=A307))=1</formula1>
    </dataValidation>
    <dataValidation type="custom" allowBlank="1" showErrorMessage="1" errorTitle="Duplicate ID" error="Each Req ID must be unique." sqref="A308">
      <formula1>SUMPRODUCT(--($A$2:$A$500=A308))=1</formula1>
    </dataValidation>
    <dataValidation type="custom" allowBlank="1" showErrorMessage="1" errorTitle="Duplicate ID" error="Each Req ID must be unique." sqref="A309">
      <formula1>SUMPRODUCT(--($A$2:$A$500=A309))=1</formula1>
    </dataValidation>
    <dataValidation type="custom" allowBlank="1" showErrorMessage="1" errorTitle="Duplicate ID" error="Each Req ID must be unique." sqref="A31">
      <formula1>SUMPRODUCT(--($A$2:$A$500=A31))=1</formula1>
    </dataValidation>
    <dataValidation type="custom" allowBlank="1" showErrorMessage="1" errorTitle="Duplicate ID" error="Each Req ID must be unique." sqref="A310">
      <formula1>SUMPRODUCT(--($A$2:$A$500=A310))=1</formula1>
    </dataValidation>
    <dataValidation type="custom" allowBlank="1" showErrorMessage="1" errorTitle="Duplicate ID" error="Each Req ID must be unique." sqref="A311">
      <formula1>SUMPRODUCT(--($A$2:$A$500=A311))=1</formula1>
    </dataValidation>
    <dataValidation type="custom" allowBlank="1" showErrorMessage="1" errorTitle="Duplicate ID" error="Each Req ID must be unique." sqref="A312">
      <formula1>SUMPRODUCT(--($A$2:$A$500=A312))=1</formula1>
    </dataValidation>
    <dataValidation type="custom" allowBlank="1" showErrorMessage="1" errorTitle="Duplicate ID" error="Each Req ID must be unique." sqref="A313">
      <formula1>SUMPRODUCT(--($A$2:$A$500=A313))=1</formula1>
    </dataValidation>
    <dataValidation type="custom" allowBlank="1" showErrorMessage="1" errorTitle="Duplicate ID" error="Each Req ID must be unique." sqref="A314">
      <formula1>SUMPRODUCT(--($A$2:$A$500=A314))=1</formula1>
    </dataValidation>
    <dataValidation type="custom" allowBlank="1" showErrorMessage="1" errorTitle="Duplicate ID" error="Each Req ID must be unique." sqref="A315">
      <formula1>SUMPRODUCT(--($A$2:$A$500=A315))=1</formula1>
    </dataValidation>
    <dataValidation type="custom" allowBlank="1" showErrorMessage="1" errorTitle="Duplicate ID" error="Each Req ID must be unique." sqref="A316">
      <formula1>SUMPRODUCT(--($A$2:$A$500=A316))=1</formula1>
    </dataValidation>
    <dataValidation type="custom" allowBlank="1" showErrorMessage="1" errorTitle="Duplicate ID" error="Each Req ID must be unique." sqref="A317">
      <formula1>SUMPRODUCT(--($A$2:$A$500=A317))=1</formula1>
    </dataValidation>
    <dataValidation type="custom" allowBlank="1" showErrorMessage="1" errorTitle="Duplicate ID" error="Each Req ID must be unique." sqref="A318">
      <formula1>SUMPRODUCT(--($A$2:$A$500=A318))=1</formula1>
    </dataValidation>
    <dataValidation type="custom" allowBlank="1" showErrorMessage="1" errorTitle="Duplicate ID" error="Each Req ID must be unique." sqref="A319">
      <formula1>SUMPRODUCT(--($A$2:$A$500=A319))=1</formula1>
    </dataValidation>
    <dataValidation type="custom" allowBlank="1" showErrorMessage="1" errorTitle="Duplicate ID" error="Each Req ID must be unique." sqref="A32">
      <formula1>SUMPRODUCT(--($A$2:$A$500=A32))=1</formula1>
    </dataValidation>
    <dataValidation type="custom" allowBlank="1" showErrorMessage="1" errorTitle="Duplicate ID" error="Each Req ID must be unique." sqref="A320">
      <formula1>SUMPRODUCT(--($A$2:$A$500=A320))=1</formula1>
    </dataValidation>
    <dataValidation type="custom" allowBlank="1" showErrorMessage="1" errorTitle="Duplicate ID" error="Each Req ID must be unique." sqref="A321">
      <formula1>SUMPRODUCT(--($A$2:$A$500=A321))=1</formula1>
    </dataValidation>
    <dataValidation type="custom" allowBlank="1" showErrorMessage="1" errorTitle="Duplicate ID" error="Each Req ID must be unique." sqref="A322">
      <formula1>SUMPRODUCT(--($A$2:$A$500=A322))=1</formula1>
    </dataValidation>
    <dataValidation type="custom" allowBlank="1" showErrorMessage="1" errorTitle="Duplicate ID" error="Each Req ID must be unique." sqref="A323">
      <formula1>SUMPRODUCT(--($A$2:$A$500=A323))=1</formula1>
    </dataValidation>
    <dataValidation type="custom" allowBlank="1" showErrorMessage="1" errorTitle="Duplicate ID" error="Each Req ID must be unique." sqref="A324">
      <formula1>SUMPRODUCT(--($A$2:$A$500=A324))=1</formula1>
    </dataValidation>
    <dataValidation type="custom" allowBlank="1" showErrorMessage="1" errorTitle="Duplicate ID" error="Each Req ID must be unique." sqref="A325">
      <formula1>SUMPRODUCT(--($A$2:$A$500=A325))=1</formula1>
    </dataValidation>
    <dataValidation type="custom" allowBlank="1" showErrorMessage="1" errorTitle="Duplicate ID" error="Each Req ID must be unique." sqref="A326">
      <formula1>SUMPRODUCT(--($A$2:$A$500=A326))=1</formula1>
    </dataValidation>
    <dataValidation type="custom" allowBlank="1" showErrorMessage="1" errorTitle="Duplicate ID" error="Each Req ID must be unique." sqref="A327">
      <formula1>SUMPRODUCT(--($A$2:$A$500=A327))=1</formula1>
    </dataValidation>
    <dataValidation type="custom" allowBlank="1" showErrorMessage="1" errorTitle="Duplicate ID" error="Each Req ID must be unique." sqref="A328">
      <formula1>SUMPRODUCT(--($A$2:$A$500=A328))=1</formula1>
    </dataValidation>
    <dataValidation type="custom" allowBlank="1" showErrorMessage="1" errorTitle="Duplicate ID" error="Each Req ID must be unique." sqref="A329">
      <formula1>SUMPRODUCT(--($A$2:$A$500=A329))=1</formula1>
    </dataValidation>
    <dataValidation type="custom" allowBlank="1" showErrorMessage="1" errorTitle="Duplicate ID" error="Each Req ID must be unique." sqref="A33">
      <formula1>SUMPRODUCT(--($A$2:$A$500=A33))=1</formula1>
    </dataValidation>
    <dataValidation type="custom" allowBlank="1" showErrorMessage="1" errorTitle="Duplicate ID" error="Each Req ID must be unique." sqref="A330">
      <formula1>SUMPRODUCT(--($A$2:$A$500=A330))=1</formula1>
    </dataValidation>
    <dataValidation type="custom" allowBlank="1" showErrorMessage="1" errorTitle="Duplicate ID" error="Each Req ID must be unique." sqref="A331">
      <formula1>SUMPRODUCT(--($A$2:$A$500=A331))=1</formula1>
    </dataValidation>
    <dataValidation type="custom" allowBlank="1" showErrorMessage="1" errorTitle="Duplicate ID" error="Each Req ID must be unique." sqref="A332">
      <formula1>SUMPRODUCT(--($A$2:$A$500=A332))=1</formula1>
    </dataValidation>
    <dataValidation type="custom" allowBlank="1" showErrorMessage="1" errorTitle="Duplicate ID" error="Each Req ID must be unique." sqref="A333">
      <formula1>SUMPRODUCT(--($A$2:$A$500=A333))=1</formula1>
    </dataValidation>
    <dataValidation type="custom" allowBlank="1" showErrorMessage="1" errorTitle="Duplicate ID" error="Each Req ID must be unique." sqref="A334">
      <formula1>SUMPRODUCT(--($A$2:$A$500=A334))=1</formula1>
    </dataValidation>
    <dataValidation type="custom" allowBlank="1" showErrorMessage="1" errorTitle="Duplicate ID" error="Each Req ID must be unique." sqref="A335">
      <formula1>SUMPRODUCT(--($A$2:$A$500=A335))=1</formula1>
    </dataValidation>
    <dataValidation type="custom" allowBlank="1" showErrorMessage="1" errorTitle="Duplicate ID" error="Each Req ID must be unique." sqref="A336">
      <formula1>SUMPRODUCT(--($A$2:$A$500=A336))=1</formula1>
    </dataValidation>
    <dataValidation type="custom" allowBlank="1" showErrorMessage="1" errorTitle="Duplicate ID" error="Each Req ID must be unique." sqref="A337">
      <formula1>SUMPRODUCT(--($A$2:$A$500=A337))=1</formula1>
    </dataValidation>
    <dataValidation type="custom" allowBlank="1" showErrorMessage="1" errorTitle="Duplicate ID" error="Each Req ID must be unique." sqref="A338">
      <formula1>SUMPRODUCT(--($A$2:$A$500=A338))=1</formula1>
    </dataValidation>
    <dataValidation type="custom" allowBlank="1" showErrorMessage="1" errorTitle="Duplicate ID" error="Each Req ID must be unique." sqref="A339">
      <formula1>SUMPRODUCT(--($A$2:$A$500=A339))=1</formula1>
    </dataValidation>
    <dataValidation type="custom" allowBlank="1" showErrorMessage="1" errorTitle="Duplicate ID" error="Each Req ID must be unique." sqref="A34">
      <formula1>SUMPRODUCT(--($A$2:$A$500=A34))=1</formula1>
    </dataValidation>
    <dataValidation type="custom" allowBlank="1" showErrorMessage="1" errorTitle="Duplicate ID" error="Each Req ID must be unique." sqref="A340">
      <formula1>SUMPRODUCT(--($A$2:$A$500=A340))=1</formula1>
    </dataValidation>
    <dataValidation type="custom" allowBlank="1" showErrorMessage="1" errorTitle="Duplicate ID" error="Each Req ID must be unique." sqref="A341">
      <formula1>SUMPRODUCT(--($A$2:$A$500=A341))=1</formula1>
    </dataValidation>
    <dataValidation type="custom" allowBlank="1" showErrorMessage="1" errorTitle="Duplicate ID" error="Each Req ID must be unique." sqref="A342">
      <formula1>SUMPRODUCT(--($A$2:$A$500=A342))=1</formula1>
    </dataValidation>
    <dataValidation type="custom" allowBlank="1" showErrorMessage="1" errorTitle="Duplicate ID" error="Each Req ID must be unique." sqref="A343">
      <formula1>SUMPRODUCT(--($A$2:$A$500=A343))=1</formula1>
    </dataValidation>
    <dataValidation type="custom" allowBlank="1" showErrorMessage="1" errorTitle="Duplicate ID" error="Each Req ID must be unique." sqref="A344">
      <formula1>SUMPRODUCT(--($A$2:$A$500=A344))=1</formula1>
    </dataValidation>
    <dataValidation type="custom" allowBlank="1" showErrorMessage="1" errorTitle="Duplicate ID" error="Each Req ID must be unique." sqref="A345">
      <formula1>SUMPRODUCT(--($A$2:$A$500=A345))=1</formula1>
    </dataValidation>
    <dataValidation type="custom" allowBlank="1" showErrorMessage="1" errorTitle="Duplicate ID" error="Each Req ID must be unique." sqref="A346">
      <formula1>SUMPRODUCT(--($A$2:$A$500=A346))=1</formula1>
    </dataValidation>
    <dataValidation type="custom" allowBlank="1" showErrorMessage="1" errorTitle="Duplicate ID" error="Each Req ID must be unique." sqref="A347">
      <formula1>SUMPRODUCT(--($A$2:$A$500=A347))=1</formula1>
    </dataValidation>
    <dataValidation type="custom" allowBlank="1" showErrorMessage="1" errorTitle="Duplicate ID" error="Each Req ID must be unique." sqref="A348">
      <formula1>SUMPRODUCT(--($A$2:$A$500=A348))=1</formula1>
    </dataValidation>
    <dataValidation type="custom" allowBlank="1" showErrorMessage="1" errorTitle="Duplicate ID" error="Each Req ID must be unique." sqref="A349">
      <formula1>SUMPRODUCT(--($A$2:$A$500=A349))=1</formula1>
    </dataValidation>
    <dataValidation type="custom" allowBlank="1" showErrorMessage="1" errorTitle="Duplicate ID" error="Each Req ID must be unique." sqref="A35">
      <formula1>SUMPRODUCT(--($A$2:$A$500=A35))=1</formula1>
    </dataValidation>
    <dataValidation type="custom" allowBlank="1" showErrorMessage="1" errorTitle="Duplicate ID" error="Each Req ID must be unique." sqref="A350">
      <formula1>SUMPRODUCT(--($A$2:$A$500=A350))=1</formula1>
    </dataValidation>
    <dataValidation type="custom" allowBlank="1" showErrorMessage="1" errorTitle="Duplicate ID" error="Each Req ID must be unique." sqref="A351">
      <formula1>SUMPRODUCT(--($A$2:$A$500=A351))=1</formula1>
    </dataValidation>
    <dataValidation type="custom" allowBlank="1" showErrorMessage="1" errorTitle="Duplicate ID" error="Each Req ID must be unique." sqref="A352">
      <formula1>SUMPRODUCT(--($A$2:$A$500=A352))=1</formula1>
    </dataValidation>
    <dataValidation type="custom" allowBlank="1" showErrorMessage="1" errorTitle="Duplicate ID" error="Each Req ID must be unique." sqref="A353">
      <formula1>SUMPRODUCT(--($A$2:$A$500=A353))=1</formula1>
    </dataValidation>
    <dataValidation type="custom" allowBlank="1" showErrorMessage="1" errorTitle="Duplicate ID" error="Each Req ID must be unique." sqref="A354">
      <formula1>SUMPRODUCT(--($A$2:$A$500=A354))=1</formula1>
    </dataValidation>
    <dataValidation type="custom" allowBlank="1" showErrorMessage="1" errorTitle="Duplicate ID" error="Each Req ID must be unique." sqref="A355">
      <formula1>SUMPRODUCT(--($A$2:$A$500=A355))=1</formula1>
    </dataValidation>
    <dataValidation type="custom" allowBlank="1" showErrorMessage="1" errorTitle="Duplicate ID" error="Each Req ID must be unique." sqref="A356">
      <formula1>SUMPRODUCT(--($A$2:$A$500=A356))=1</formula1>
    </dataValidation>
    <dataValidation type="custom" allowBlank="1" showErrorMessage="1" errorTitle="Duplicate ID" error="Each Req ID must be unique." sqref="A357">
      <formula1>SUMPRODUCT(--($A$2:$A$500=A357))=1</formula1>
    </dataValidation>
    <dataValidation type="custom" allowBlank="1" showErrorMessage="1" errorTitle="Duplicate ID" error="Each Req ID must be unique." sqref="A358">
      <formula1>SUMPRODUCT(--($A$2:$A$500=A358))=1</formula1>
    </dataValidation>
    <dataValidation type="custom" allowBlank="1" showErrorMessage="1" errorTitle="Duplicate ID" error="Each Req ID must be unique." sqref="A359">
      <formula1>SUMPRODUCT(--($A$2:$A$500=A359))=1</formula1>
    </dataValidation>
    <dataValidation type="custom" allowBlank="1" showErrorMessage="1" errorTitle="Duplicate ID" error="Each Req ID must be unique." sqref="A36">
      <formula1>SUMPRODUCT(--($A$2:$A$500=A36))=1</formula1>
    </dataValidation>
    <dataValidation type="custom" allowBlank="1" showErrorMessage="1" errorTitle="Duplicate ID" error="Each Req ID must be unique." sqref="A360">
      <formula1>SUMPRODUCT(--($A$2:$A$500=A360))=1</formula1>
    </dataValidation>
    <dataValidation type="custom" allowBlank="1" showErrorMessage="1" errorTitle="Duplicate ID" error="Each Req ID must be unique." sqref="A361">
      <formula1>SUMPRODUCT(--($A$2:$A$500=A361))=1</formula1>
    </dataValidation>
    <dataValidation type="custom" allowBlank="1" showErrorMessage="1" errorTitle="Duplicate ID" error="Each Req ID must be unique." sqref="A362">
      <formula1>SUMPRODUCT(--($A$2:$A$500=A362))=1</formula1>
    </dataValidation>
    <dataValidation type="custom" allowBlank="1" showErrorMessage="1" errorTitle="Duplicate ID" error="Each Req ID must be unique." sqref="A363">
      <formula1>SUMPRODUCT(--($A$2:$A$500=A363))=1</formula1>
    </dataValidation>
    <dataValidation type="custom" allowBlank="1" showErrorMessage="1" errorTitle="Duplicate ID" error="Each Req ID must be unique." sqref="A364">
      <formula1>SUMPRODUCT(--($A$2:$A$500=A364))=1</formula1>
    </dataValidation>
    <dataValidation type="custom" allowBlank="1" showErrorMessage="1" errorTitle="Duplicate ID" error="Each Req ID must be unique." sqref="A365">
      <formula1>SUMPRODUCT(--($A$2:$A$500=A365))=1</formula1>
    </dataValidation>
    <dataValidation type="custom" allowBlank="1" showErrorMessage="1" errorTitle="Duplicate ID" error="Each Req ID must be unique." sqref="A366">
      <formula1>SUMPRODUCT(--($A$2:$A$500=A366))=1</formula1>
    </dataValidation>
    <dataValidation type="custom" allowBlank="1" showErrorMessage="1" errorTitle="Duplicate ID" error="Each Req ID must be unique." sqref="A367">
      <formula1>SUMPRODUCT(--($A$2:$A$500=A367))=1</formula1>
    </dataValidation>
    <dataValidation type="custom" allowBlank="1" showErrorMessage="1" errorTitle="Duplicate ID" error="Each Req ID must be unique." sqref="A368">
      <formula1>SUMPRODUCT(--($A$2:$A$500=A368))=1</formula1>
    </dataValidation>
    <dataValidation type="custom" allowBlank="1" showErrorMessage="1" errorTitle="Duplicate ID" error="Each Req ID must be unique." sqref="A369">
      <formula1>SUMPRODUCT(--($A$2:$A$500=A369))=1</formula1>
    </dataValidation>
    <dataValidation type="custom" allowBlank="1" showErrorMessage="1" errorTitle="Duplicate ID" error="Each Req ID must be unique." sqref="A37">
      <formula1>SUMPRODUCT(--($A$2:$A$500=A37))=1</formula1>
    </dataValidation>
    <dataValidation type="custom" allowBlank="1" showErrorMessage="1" errorTitle="Duplicate ID" error="Each Req ID must be unique." sqref="A370">
      <formula1>SUMPRODUCT(--($A$2:$A$500=A370))=1</formula1>
    </dataValidation>
    <dataValidation type="custom" allowBlank="1" showErrorMessage="1" errorTitle="Duplicate ID" error="Each Req ID must be unique." sqref="A371">
      <formula1>SUMPRODUCT(--($A$2:$A$500=A371))=1</formula1>
    </dataValidation>
    <dataValidation type="custom" allowBlank="1" showErrorMessage="1" errorTitle="Duplicate ID" error="Each Req ID must be unique." sqref="A372">
      <formula1>SUMPRODUCT(--($A$2:$A$500=A372))=1</formula1>
    </dataValidation>
    <dataValidation type="custom" allowBlank="1" showErrorMessage="1" errorTitle="Duplicate ID" error="Each Req ID must be unique." sqref="A373">
      <formula1>SUMPRODUCT(--($A$2:$A$500=A373))=1</formula1>
    </dataValidation>
    <dataValidation type="custom" allowBlank="1" showErrorMessage="1" errorTitle="Duplicate ID" error="Each Req ID must be unique." sqref="A374">
      <formula1>SUMPRODUCT(--($A$2:$A$500=A374))=1</formula1>
    </dataValidation>
    <dataValidation type="custom" allowBlank="1" showErrorMessage="1" errorTitle="Duplicate ID" error="Each Req ID must be unique." sqref="A375">
      <formula1>SUMPRODUCT(--($A$2:$A$500=A375))=1</formula1>
    </dataValidation>
    <dataValidation type="custom" allowBlank="1" showErrorMessage="1" errorTitle="Duplicate ID" error="Each Req ID must be unique." sqref="A376">
      <formula1>SUMPRODUCT(--($A$2:$A$500=A376))=1</formula1>
    </dataValidation>
    <dataValidation type="custom" allowBlank="1" showErrorMessage="1" errorTitle="Duplicate ID" error="Each Req ID must be unique." sqref="A377">
      <formula1>SUMPRODUCT(--($A$2:$A$500=A377))=1</formula1>
    </dataValidation>
    <dataValidation type="custom" allowBlank="1" showErrorMessage="1" errorTitle="Duplicate ID" error="Each Req ID must be unique." sqref="A378">
      <formula1>SUMPRODUCT(--($A$2:$A$500=A378))=1</formula1>
    </dataValidation>
    <dataValidation type="custom" allowBlank="1" showErrorMessage="1" errorTitle="Duplicate ID" error="Each Req ID must be unique." sqref="A379">
      <formula1>SUMPRODUCT(--($A$2:$A$500=A379))=1</formula1>
    </dataValidation>
    <dataValidation type="custom" allowBlank="1" showErrorMessage="1" errorTitle="Duplicate ID" error="Each Req ID must be unique." sqref="A38">
      <formula1>SUMPRODUCT(--($A$2:$A$500=A38))=1</formula1>
    </dataValidation>
    <dataValidation type="custom" allowBlank="1" showErrorMessage="1" errorTitle="Duplicate ID" error="Each Req ID must be unique." sqref="A380">
      <formula1>SUMPRODUCT(--($A$2:$A$500=A380))=1</formula1>
    </dataValidation>
    <dataValidation type="custom" allowBlank="1" showErrorMessage="1" errorTitle="Duplicate ID" error="Each Req ID must be unique." sqref="A381">
      <formula1>SUMPRODUCT(--($A$2:$A$500=A381))=1</formula1>
    </dataValidation>
    <dataValidation type="custom" allowBlank="1" showErrorMessage="1" errorTitle="Duplicate ID" error="Each Req ID must be unique." sqref="A382">
      <formula1>SUMPRODUCT(--($A$2:$A$500=A382))=1</formula1>
    </dataValidation>
    <dataValidation type="custom" allowBlank="1" showErrorMessage="1" errorTitle="Duplicate ID" error="Each Req ID must be unique." sqref="A383">
      <formula1>SUMPRODUCT(--($A$2:$A$500=A383))=1</formula1>
    </dataValidation>
    <dataValidation type="custom" allowBlank="1" showErrorMessage="1" errorTitle="Duplicate ID" error="Each Req ID must be unique." sqref="A384">
      <formula1>SUMPRODUCT(--($A$2:$A$500=A384))=1</formula1>
    </dataValidation>
    <dataValidation type="custom" allowBlank="1" showErrorMessage="1" errorTitle="Duplicate ID" error="Each Req ID must be unique." sqref="A385">
      <formula1>SUMPRODUCT(--($A$2:$A$500=A385))=1</formula1>
    </dataValidation>
    <dataValidation type="custom" allowBlank="1" showErrorMessage="1" errorTitle="Duplicate ID" error="Each Req ID must be unique." sqref="A386">
      <formula1>SUMPRODUCT(--($A$2:$A$500=A386))=1</formula1>
    </dataValidation>
    <dataValidation type="custom" allowBlank="1" showErrorMessage="1" errorTitle="Duplicate ID" error="Each Req ID must be unique." sqref="A387">
      <formula1>SUMPRODUCT(--($A$2:$A$500=A387))=1</formula1>
    </dataValidation>
    <dataValidation type="custom" allowBlank="1" showErrorMessage="1" errorTitle="Duplicate ID" error="Each Req ID must be unique." sqref="A388">
      <formula1>SUMPRODUCT(--($A$2:$A$500=A388))=1</formula1>
    </dataValidation>
    <dataValidation type="custom" allowBlank="1" showErrorMessage="1" errorTitle="Duplicate ID" error="Each Req ID must be unique." sqref="A389">
      <formula1>SUMPRODUCT(--($A$2:$A$500=A389))=1</formula1>
    </dataValidation>
    <dataValidation type="custom" allowBlank="1" showErrorMessage="1" errorTitle="Duplicate ID" error="Each Req ID must be unique." sqref="A39">
      <formula1>SUMPRODUCT(--($A$2:$A$500=A39))=1</formula1>
    </dataValidation>
    <dataValidation type="custom" allowBlank="1" showErrorMessage="1" errorTitle="Duplicate ID" error="Each Req ID must be unique." sqref="A390">
      <formula1>SUMPRODUCT(--($A$2:$A$500=A390))=1</formula1>
    </dataValidation>
    <dataValidation type="custom" allowBlank="1" showErrorMessage="1" errorTitle="Duplicate ID" error="Each Req ID must be unique." sqref="A391">
      <formula1>SUMPRODUCT(--($A$2:$A$500=A391))=1</formula1>
    </dataValidation>
    <dataValidation type="custom" allowBlank="1" showErrorMessage="1" errorTitle="Duplicate ID" error="Each Req ID must be unique." sqref="A392">
      <formula1>SUMPRODUCT(--($A$2:$A$500=A392))=1</formula1>
    </dataValidation>
    <dataValidation type="custom" allowBlank="1" showErrorMessage="1" errorTitle="Duplicate ID" error="Each Req ID must be unique." sqref="A393">
      <formula1>SUMPRODUCT(--($A$2:$A$500=A393))=1</formula1>
    </dataValidation>
    <dataValidation type="custom" allowBlank="1" showErrorMessage="1" errorTitle="Duplicate ID" error="Each Req ID must be unique." sqref="A394">
      <formula1>SUMPRODUCT(--($A$2:$A$500=A394))=1</formula1>
    </dataValidation>
    <dataValidation type="custom" allowBlank="1" showErrorMessage="1" errorTitle="Duplicate ID" error="Each Req ID must be unique." sqref="A395">
      <formula1>SUMPRODUCT(--($A$2:$A$500=A395))=1</formula1>
    </dataValidation>
    <dataValidation type="custom" allowBlank="1" showErrorMessage="1" errorTitle="Duplicate ID" error="Each Req ID must be unique." sqref="A396">
      <formula1>SUMPRODUCT(--($A$2:$A$500=A396))=1</formula1>
    </dataValidation>
    <dataValidation type="custom" allowBlank="1" showErrorMessage="1" errorTitle="Duplicate ID" error="Each Req ID must be unique." sqref="A397">
      <formula1>SUMPRODUCT(--($A$2:$A$500=A397))=1</formula1>
    </dataValidation>
    <dataValidation type="custom" allowBlank="1" showErrorMessage="1" errorTitle="Duplicate ID" error="Each Req ID must be unique." sqref="A398">
      <formula1>SUMPRODUCT(--($A$2:$A$500=A398))=1</formula1>
    </dataValidation>
    <dataValidation type="custom" allowBlank="1" showErrorMessage="1" errorTitle="Duplicate ID" error="Each Req ID must be unique." sqref="A399">
      <formula1>SUMPRODUCT(--($A$2:$A$500=A399))=1</formula1>
    </dataValidation>
    <dataValidation type="custom" allowBlank="1" showErrorMessage="1" errorTitle="Duplicate ID" error="Each Req ID must be unique." sqref="A4">
      <formula1>SUMPRODUCT(--($A$2:$A$500=A4))=1</formula1>
    </dataValidation>
    <dataValidation type="custom" allowBlank="1" showErrorMessage="1" errorTitle="Duplicate ID" error="Each Req ID must be unique." sqref="A40">
      <formula1>SUMPRODUCT(--($A$2:$A$500=A40))=1</formula1>
    </dataValidation>
    <dataValidation type="custom" allowBlank="1" showErrorMessage="1" errorTitle="Duplicate ID" error="Each Req ID must be unique." sqref="A400">
      <formula1>SUMPRODUCT(--($A$2:$A$500=A400))=1</formula1>
    </dataValidation>
    <dataValidation type="custom" allowBlank="1" showErrorMessage="1" errorTitle="Duplicate ID" error="Each Req ID must be unique." sqref="A401">
      <formula1>SUMPRODUCT(--($A$2:$A$500=A401))=1</formula1>
    </dataValidation>
    <dataValidation type="custom" allowBlank="1" showErrorMessage="1" errorTitle="Duplicate ID" error="Each Req ID must be unique." sqref="A402">
      <formula1>SUMPRODUCT(--($A$2:$A$500=A402))=1</formula1>
    </dataValidation>
    <dataValidation type="custom" allowBlank="1" showErrorMessage="1" errorTitle="Duplicate ID" error="Each Req ID must be unique." sqref="A403">
      <formula1>SUMPRODUCT(--($A$2:$A$500=A403))=1</formula1>
    </dataValidation>
    <dataValidation type="custom" allowBlank="1" showErrorMessage="1" errorTitle="Duplicate ID" error="Each Req ID must be unique." sqref="A404">
      <formula1>SUMPRODUCT(--($A$2:$A$500=A404))=1</formula1>
    </dataValidation>
    <dataValidation type="custom" allowBlank="1" showErrorMessage="1" errorTitle="Duplicate ID" error="Each Req ID must be unique." sqref="A405">
      <formula1>SUMPRODUCT(--($A$2:$A$500=A405))=1</formula1>
    </dataValidation>
    <dataValidation type="custom" allowBlank="1" showErrorMessage="1" errorTitle="Duplicate ID" error="Each Req ID must be unique." sqref="A406">
      <formula1>SUMPRODUCT(--($A$2:$A$500=A406))=1</formula1>
    </dataValidation>
    <dataValidation type="custom" allowBlank="1" showErrorMessage="1" errorTitle="Duplicate ID" error="Each Req ID must be unique." sqref="A407">
      <formula1>SUMPRODUCT(--($A$2:$A$500=A407))=1</formula1>
    </dataValidation>
    <dataValidation type="custom" allowBlank="1" showErrorMessage="1" errorTitle="Duplicate ID" error="Each Req ID must be unique." sqref="A408">
      <formula1>SUMPRODUCT(--($A$2:$A$500=A408))=1</formula1>
    </dataValidation>
    <dataValidation type="custom" allowBlank="1" showErrorMessage="1" errorTitle="Duplicate ID" error="Each Req ID must be unique." sqref="A409">
      <formula1>SUMPRODUCT(--($A$2:$A$500=A409))=1</formula1>
    </dataValidation>
    <dataValidation type="custom" allowBlank="1" showErrorMessage="1" errorTitle="Duplicate ID" error="Each Req ID must be unique." sqref="A41">
      <formula1>SUMPRODUCT(--($A$2:$A$500=A41))=1</formula1>
    </dataValidation>
    <dataValidation type="custom" allowBlank="1" showErrorMessage="1" errorTitle="Duplicate ID" error="Each Req ID must be unique." sqref="A410">
      <formula1>SUMPRODUCT(--($A$2:$A$500=A410))=1</formula1>
    </dataValidation>
    <dataValidation type="custom" allowBlank="1" showErrorMessage="1" errorTitle="Duplicate ID" error="Each Req ID must be unique." sqref="A411">
      <formula1>SUMPRODUCT(--($A$2:$A$500=A411))=1</formula1>
    </dataValidation>
    <dataValidation type="custom" allowBlank="1" showErrorMessage="1" errorTitle="Duplicate ID" error="Each Req ID must be unique." sqref="A412">
      <formula1>SUMPRODUCT(--($A$2:$A$500=A412))=1</formula1>
    </dataValidation>
    <dataValidation type="custom" allowBlank="1" showErrorMessage="1" errorTitle="Duplicate ID" error="Each Req ID must be unique." sqref="A413">
      <formula1>SUMPRODUCT(--($A$2:$A$500=A413))=1</formula1>
    </dataValidation>
    <dataValidation type="custom" allowBlank="1" showErrorMessage="1" errorTitle="Duplicate ID" error="Each Req ID must be unique." sqref="A414">
      <formula1>SUMPRODUCT(--($A$2:$A$500=A414))=1</formula1>
    </dataValidation>
    <dataValidation type="custom" allowBlank="1" showErrorMessage="1" errorTitle="Duplicate ID" error="Each Req ID must be unique." sqref="A415">
      <formula1>SUMPRODUCT(--($A$2:$A$500=A415))=1</formula1>
    </dataValidation>
    <dataValidation type="custom" allowBlank="1" showErrorMessage="1" errorTitle="Duplicate ID" error="Each Req ID must be unique." sqref="A416">
      <formula1>SUMPRODUCT(--($A$2:$A$500=A416))=1</formula1>
    </dataValidation>
    <dataValidation type="custom" allowBlank="1" showErrorMessage="1" errorTitle="Duplicate ID" error="Each Req ID must be unique." sqref="A417">
      <formula1>SUMPRODUCT(--($A$2:$A$500=A417))=1</formula1>
    </dataValidation>
    <dataValidation type="custom" allowBlank="1" showErrorMessage="1" errorTitle="Duplicate ID" error="Each Req ID must be unique." sqref="A418">
      <formula1>SUMPRODUCT(--($A$2:$A$500=A418))=1</formula1>
    </dataValidation>
    <dataValidation type="custom" allowBlank="1" showErrorMessage="1" errorTitle="Duplicate ID" error="Each Req ID must be unique." sqref="A419">
      <formula1>SUMPRODUCT(--($A$2:$A$500=A419))=1</formula1>
    </dataValidation>
    <dataValidation type="custom" allowBlank="1" showErrorMessage="1" errorTitle="Duplicate ID" error="Each Req ID must be unique." sqref="A42">
      <formula1>SUMPRODUCT(--($A$2:$A$500=A42))=1</formula1>
    </dataValidation>
    <dataValidation type="custom" allowBlank="1" showErrorMessage="1" errorTitle="Duplicate ID" error="Each Req ID must be unique." sqref="A420">
      <formula1>SUMPRODUCT(--($A$2:$A$500=A420))=1</formula1>
    </dataValidation>
    <dataValidation type="custom" allowBlank="1" showErrorMessage="1" errorTitle="Duplicate ID" error="Each Req ID must be unique." sqref="A421">
      <formula1>SUMPRODUCT(--($A$2:$A$500=A421))=1</formula1>
    </dataValidation>
    <dataValidation type="custom" allowBlank="1" showErrorMessage="1" errorTitle="Duplicate ID" error="Each Req ID must be unique." sqref="A422">
      <formula1>SUMPRODUCT(--($A$2:$A$500=A422))=1</formula1>
    </dataValidation>
    <dataValidation type="custom" allowBlank="1" showErrorMessage="1" errorTitle="Duplicate ID" error="Each Req ID must be unique." sqref="A423">
      <formula1>SUMPRODUCT(--($A$2:$A$500=A423))=1</formula1>
    </dataValidation>
    <dataValidation type="custom" allowBlank="1" showErrorMessage="1" errorTitle="Duplicate ID" error="Each Req ID must be unique." sqref="A424">
      <formula1>SUMPRODUCT(--($A$2:$A$500=A424))=1</formula1>
    </dataValidation>
    <dataValidation type="custom" allowBlank="1" showErrorMessage="1" errorTitle="Duplicate ID" error="Each Req ID must be unique." sqref="A425">
      <formula1>SUMPRODUCT(--($A$2:$A$500=A425))=1</formula1>
    </dataValidation>
    <dataValidation type="custom" allowBlank="1" showErrorMessage="1" errorTitle="Duplicate ID" error="Each Req ID must be unique." sqref="A426">
      <formula1>SUMPRODUCT(--($A$2:$A$500=A426))=1</formula1>
    </dataValidation>
    <dataValidation type="custom" allowBlank="1" showErrorMessage="1" errorTitle="Duplicate ID" error="Each Req ID must be unique." sqref="A427">
      <formula1>SUMPRODUCT(--($A$2:$A$500=A427))=1</formula1>
    </dataValidation>
    <dataValidation type="custom" allowBlank="1" showErrorMessage="1" errorTitle="Duplicate ID" error="Each Req ID must be unique." sqref="A428">
      <formula1>SUMPRODUCT(--($A$2:$A$500=A428))=1</formula1>
    </dataValidation>
    <dataValidation type="custom" allowBlank="1" showErrorMessage="1" errorTitle="Duplicate ID" error="Each Req ID must be unique." sqref="A429">
      <formula1>SUMPRODUCT(--($A$2:$A$500=A429))=1</formula1>
    </dataValidation>
    <dataValidation type="custom" allowBlank="1" showErrorMessage="1" errorTitle="Duplicate ID" error="Each Req ID must be unique." sqref="A43">
      <formula1>SUMPRODUCT(--($A$2:$A$500=A43))=1</formula1>
    </dataValidation>
    <dataValidation type="custom" allowBlank="1" showErrorMessage="1" errorTitle="Duplicate ID" error="Each Req ID must be unique." sqref="A430">
      <formula1>SUMPRODUCT(--($A$2:$A$500=A430))=1</formula1>
    </dataValidation>
    <dataValidation type="custom" allowBlank="1" showErrorMessage="1" errorTitle="Duplicate ID" error="Each Req ID must be unique." sqref="A431">
      <formula1>SUMPRODUCT(--($A$2:$A$500=A431))=1</formula1>
    </dataValidation>
    <dataValidation type="custom" allowBlank="1" showErrorMessage="1" errorTitle="Duplicate ID" error="Each Req ID must be unique." sqref="A432">
      <formula1>SUMPRODUCT(--($A$2:$A$500=A432))=1</formula1>
    </dataValidation>
    <dataValidation type="custom" allowBlank="1" showErrorMessage="1" errorTitle="Duplicate ID" error="Each Req ID must be unique." sqref="A433">
      <formula1>SUMPRODUCT(--($A$2:$A$500=A433))=1</formula1>
    </dataValidation>
    <dataValidation type="custom" allowBlank="1" showErrorMessage="1" errorTitle="Duplicate ID" error="Each Req ID must be unique." sqref="A434">
      <formula1>SUMPRODUCT(--($A$2:$A$500=A434))=1</formula1>
    </dataValidation>
    <dataValidation type="custom" allowBlank="1" showErrorMessage="1" errorTitle="Duplicate ID" error="Each Req ID must be unique." sqref="A435">
      <formula1>SUMPRODUCT(--($A$2:$A$500=A435))=1</formula1>
    </dataValidation>
    <dataValidation type="custom" allowBlank="1" showErrorMessage="1" errorTitle="Duplicate ID" error="Each Req ID must be unique." sqref="A436">
      <formula1>SUMPRODUCT(--($A$2:$A$500=A436))=1</formula1>
    </dataValidation>
    <dataValidation type="custom" allowBlank="1" showErrorMessage="1" errorTitle="Duplicate ID" error="Each Req ID must be unique." sqref="A437">
      <formula1>SUMPRODUCT(--($A$2:$A$500=A437))=1</formula1>
    </dataValidation>
    <dataValidation type="custom" allowBlank="1" showErrorMessage="1" errorTitle="Duplicate ID" error="Each Req ID must be unique." sqref="A438">
      <formula1>SUMPRODUCT(--($A$2:$A$500=A438))=1</formula1>
    </dataValidation>
    <dataValidation type="custom" allowBlank="1" showErrorMessage="1" errorTitle="Duplicate ID" error="Each Req ID must be unique." sqref="A439">
      <formula1>SUMPRODUCT(--($A$2:$A$500=A439))=1</formula1>
    </dataValidation>
    <dataValidation type="custom" allowBlank="1" showErrorMessage="1" errorTitle="Duplicate ID" error="Each Req ID must be unique." sqref="A44">
      <formula1>SUMPRODUCT(--($A$2:$A$500=A44))=1</formula1>
    </dataValidation>
    <dataValidation type="custom" allowBlank="1" showErrorMessage="1" errorTitle="Duplicate ID" error="Each Req ID must be unique." sqref="A440">
      <formula1>SUMPRODUCT(--($A$2:$A$500=A440))=1</formula1>
    </dataValidation>
    <dataValidation type="custom" allowBlank="1" showErrorMessage="1" errorTitle="Duplicate ID" error="Each Req ID must be unique." sqref="A441">
      <formula1>SUMPRODUCT(--($A$2:$A$500=A441))=1</formula1>
    </dataValidation>
    <dataValidation type="custom" allowBlank="1" showErrorMessage="1" errorTitle="Duplicate ID" error="Each Req ID must be unique." sqref="A442">
      <formula1>SUMPRODUCT(--($A$2:$A$500=A442))=1</formula1>
    </dataValidation>
    <dataValidation type="custom" allowBlank="1" showErrorMessage="1" errorTitle="Duplicate ID" error="Each Req ID must be unique." sqref="A443">
      <formula1>SUMPRODUCT(--($A$2:$A$500=A443))=1</formula1>
    </dataValidation>
    <dataValidation type="custom" allowBlank="1" showErrorMessage="1" errorTitle="Duplicate ID" error="Each Req ID must be unique." sqref="A444">
      <formula1>SUMPRODUCT(--($A$2:$A$500=A444))=1</formula1>
    </dataValidation>
    <dataValidation type="custom" allowBlank="1" showErrorMessage="1" errorTitle="Duplicate ID" error="Each Req ID must be unique." sqref="A445">
      <formula1>SUMPRODUCT(--($A$2:$A$500=A445))=1</formula1>
    </dataValidation>
    <dataValidation type="custom" allowBlank="1" showErrorMessage="1" errorTitle="Duplicate ID" error="Each Req ID must be unique." sqref="A446">
      <formula1>SUMPRODUCT(--($A$2:$A$500=A446))=1</formula1>
    </dataValidation>
    <dataValidation type="custom" allowBlank="1" showErrorMessage="1" errorTitle="Duplicate ID" error="Each Req ID must be unique." sqref="A447">
      <formula1>SUMPRODUCT(--($A$2:$A$500=A447))=1</formula1>
    </dataValidation>
    <dataValidation type="custom" allowBlank="1" showErrorMessage="1" errorTitle="Duplicate ID" error="Each Req ID must be unique." sqref="A448">
      <formula1>SUMPRODUCT(--($A$2:$A$500=A448))=1</formula1>
    </dataValidation>
    <dataValidation type="custom" allowBlank="1" showErrorMessage="1" errorTitle="Duplicate ID" error="Each Req ID must be unique." sqref="A449">
      <formula1>SUMPRODUCT(--($A$2:$A$500=A449))=1</formula1>
    </dataValidation>
    <dataValidation type="custom" allowBlank="1" showErrorMessage="1" errorTitle="Duplicate ID" error="Each Req ID must be unique." sqref="A45">
      <formula1>SUMPRODUCT(--($A$2:$A$500=A45))=1</formula1>
    </dataValidation>
    <dataValidation type="custom" allowBlank="1" showErrorMessage="1" errorTitle="Duplicate ID" error="Each Req ID must be unique." sqref="A450">
      <formula1>SUMPRODUCT(--($A$2:$A$500=A450))=1</formula1>
    </dataValidation>
    <dataValidation type="custom" allowBlank="1" showErrorMessage="1" errorTitle="Duplicate ID" error="Each Req ID must be unique." sqref="A451">
      <formula1>SUMPRODUCT(--($A$2:$A$500=A451))=1</formula1>
    </dataValidation>
    <dataValidation type="custom" allowBlank="1" showErrorMessage="1" errorTitle="Duplicate ID" error="Each Req ID must be unique." sqref="A452">
      <formula1>SUMPRODUCT(--($A$2:$A$500=A452))=1</formula1>
    </dataValidation>
    <dataValidation type="custom" allowBlank="1" showErrorMessage="1" errorTitle="Duplicate ID" error="Each Req ID must be unique." sqref="A453">
      <formula1>SUMPRODUCT(--($A$2:$A$500=A453))=1</formula1>
    </dataValidation>
    <dataValidation type="custom" allowBlank="1" showErrorMessage="1" errorTitle="Duplicate ID" error="Each Req ID must be unique." sqref="A454">
      <formula1>SUMPRODUCT(--($A$2:$A$500=A454))=1</formula1>
    </dataValidation>
    <dataValidation type="custom" allowBlank="1" showErrorMessage="1" errorTitle="Duplicate ID" error="Each Req ID must be unique." sqref="A455">
      <formula1>SUMPRODUCT(--($A$2:$A$500=A455))=1</formula1>
    </dataValidation>
    <dataValidation type="custom" allowBlank="1" showErrorMessage="1" errorTitle="Duplicate ID" error="Each Req ID must be unique." sqref="A456">
      <formula1>SUMPRODUCT(--($A$2:$A$500=A456))=1</formula1>
    </dataValidation>
    <dataValidation type="custom" allowBlank="1" showErrorMessage="1" errorTitle="Duplicate ID" error="Each Req ID must be unique." sqref="A457">
      <formula1>SUMPRODUCT(--($A$2:$A$500=A457))=1</formula1>
    </dataValidation>
    <dataValidation type="custom" allowBlank="1" showErrorMessage="1" errorTitle="Duplicate ID" error="Each Req ID must be unique." sqref="A458">
      <formula1>SUMPRODUCT(--($A$2:$A$500=A458))=1</formula1>
    </dataValidation>
    <dataValidation type="custom" allowBlank="1" showErrorMessage="1" errorTitle="Duplicate ID" error="Each Req ID must be unique." sqref="A459">
      <formula1>SUMPRODUCT(--($A$2:$A$500=A459))=1</formula1>
    </dataValidation>
    <dataValidation type="custom" allowBlank="1" showErrorMessage="1" errorTitle="Duplicate ID" error="Each Req ID must be unique." sqref="A46">
      <formula1>SUMPRODUCT(--($A$2:$A$500=A46))=1</formula1>
    </dataValidation>
    <dataValidation type="custom" allowBlank="1" showErrorMessage="1" errorTitle="Duplicate ID" error="Each Req ID must be unique." sqref="A460">
      <formula1>SUMPRODUCT(--($A$2:$A$500=A460))=1</formula1>
    </dataValidation>
    <dataValidation type="custom" allowBlank="1" showErrorMessage="1" errorTitle="Duplicate ID" error="Each Req ID must be unique." sqref="A461">
      <formula1>SUMPRODUCT(--($A$2:$A$500=A461))=1</formula1>
    </dataValidation>
    <dataValidation type="custom" allowBlank="1" showErrorMessage="1" errorTitle="Duplicate ID" error="Each Req ID must be unique." sqref="A462">
      <formula1>SUMPRODUCT(--($A$2:$A$500=A462))=1</formula1>
    </dataValidation>
    <dataValidation type="custom" allowBlank="1" showErrorMessage="1" errorTitle="Duplicate ID" error="Each Req ID must be unique." sqref="A463">
      <formula1>SUMPRODUCT(--($A$2:$A$500=A463))=1</formula1>
    </dataValidation>
    <dataValidation type="custom" allowBlank="1" showErrorMessage="1" errorTitle="Duplicate ID" error="Each Req ID must be unique." sqref="A464">
      <formula1>SUMPRODUCT(--($A$2:$A$500=A464))=1</formula1>
    </dataValidation>
    <dataValidation type="custom" allowBlank="1" showErrorMessage="1" errorTitle="Duplicate ID" error="Each Req ID must be unique." sqref="A465">
      <formula1>SUMPRODUCT(--($A$2:$A$500=A465))=1</formula1>
    </dataValidation>
    <dataValidation type="custom" allowBlank="1" showErrorMessage="1" errorTitle="Duplicate ID" error="Each Req ID must be unique." sqref="A466">
      <formula1>SUMPRODUCT(--($A$2:$A$500=A466))=1</formula1>
    </dataValidation>
    <dataValidation type="custom" allowBlank="1" showErrorMessage="1" errorTitle="Duplicate ID" error="Each Req ID must be unique." sqref="A467">
      <formula1>SUMPRODUCT(--($A$2:$A$500=A467))=1</formula1>
    </dataValidation>
    <dataValidation type="custom" allowBlank="1" showErrorMessage="1" errorTitle="Duplicate ID" error="Each Req ID must be unique." sqref="A468">
      <formula1>SUMPRODUCT(--($A$2:$A$500=A468))=1</formula1>
    </dataValidation>
    <dataValidation type="custom" allowBlank="1" showErrorMessage="1" errorTitle="Duplicate ID" error="Each Req ID must be unique." sqref="A469">
      <formula1>SUMPRODUCT(--($A$2:$A$500=A469))=1</formula1>
    </dataValidation>
    <dataValidation type="custom" allowBlank="1" showErrorMessage="1" errorTitle="Duplicate ID" error="Each Req ID must be unique." sqref="A47">
      <formula1>SUMPRODUCT(--($A$2:$A$500=A47))=1</formula1>
    </dataValidation>
    <dataValidation type="custom" allowBlank="1" showErrorMessage="1" errorTitle="Duplicate ID" error="Each Req ID must be unique." sqref="A470">
      <formula1>SUMPRODUCT(--($A$2:$A$500=A470))=1</formula1>
    </dataValidation>
    <dataValidation type="custom" allowBlank="1" showErrorMessage="1" errorTitle="Duplicate ID" error="Each Req ID must be unique." sqref="A471">
      <formula1>SUMPRODUCT(--($A$2:$A$500=A471))=1</formula1>
    </dataValidation>
    <dataValidation type="custom" allowBlank="1" showErrorMessage="1" errorTitle="Duplicate ID" error="Each Req ID must be unique." sqref="A472">
      <formula1>SUMPRODUCT(--($A$2:$A$500=A472))=1</formula1>
    </dataValidation>
    <dataValidation type="custom" allowBlank="1" showErrorMessage="1" errorTitle="Duplicate ID" error="Each Req ID must be unique." sqref="A473">
      <formula1>SUMPRODUCT(--($A$2:$A$500=A473))=1</formula1>
    </dataValidation>
    <dataValidation type="custom" allowBlank="1" showErrorMessage="1" errorTitle="Duplicate ID" error="Each Req ID must be unique." sqref="A474">
      <formula1>SUMPRODUCT(--($A$2:$A$500=A474))=1</formula1>
    </dataValidation>
    <dataValidation type="custom" allowBlank="1" showErrorMessage="1" errorTitle="Duplicate ID" error="Each Req ID must be unique." sqref="A475">
      <formula1>SUMPRODUCT(--($A$2:$A$500=A475))=1</formula1>
    </dataValidation>
    <dataValidation type="custom" allowBlank="1" showErrorMessage="1" errorTitle="Duplicate ID" error="Each Req ID must be unique." sqref="A476">
      <formula1>SUMPRODUCT(--($A$2:$A$500=A476))=1</formula1>
    </dataValidation>
    <dataValidation type="custom" allowBlank="1" showErrorMessage="1" errorTitle="Duplicate ID" error="Each Req ID must be unique." sqref="A477">
      <formula1>SUMPRODUCT(--($A$2:$A$500=A477))=1</formula1>
    </dataValidation>
    <dataValidation type="custom" allowBlank="1" showErrorMessage="1" errorTitle="Duplicate ID" error="Each Req ID must be unique." sqref="A478">
      <formula1>SUMPRODUCT(--($A$2:$A$500=A478))=1</formula1>
    </dataValidation>
    <dataValidation type="custom" allowBlank="1" showErrorMessage="1" errorTitle="Duplicate ID" error="Each Req ID must be unique." sqref="A479">
      <formula1>SUMPRODUCT(--($A$2:$A$500=A479))=1</formula1>
    </dataValidation>
    <dataValidation type="custom" allowBlank="1" showErrorMessage="1" errorTitle="Duplicate ID" error="Each Req ID must be unique." sqref="A48">
      <formula1>SUMPRODUCT(--($A$2:$A$500=A48))=1</formula1>
    </dataValidation>
    <dataValidation type="custom" allowBlank="1" showErrorMessage="1" errorTitle="Duplicate ID" error="Each Req ID must be unique." sqref="A480">
      <formula1>SUMPRODUCT(--($A$2:$A$500=A480))=1</formula1>
    </dataValidation>
    <dataValidation type="custom" allowBlank="1" showErrorMessage="1" errorTitle="Duplicate ID" error="Each Req ID must be unique." sqref="A481">
      <formula1>SUMPRODUCT(--($A$2:$A$500=A481))=1</formula1>
    </dataValidation>
    <dataValidation type="custom" allowBlank="1" showErrorMessage="1" errorTitle="Duplicate ID" error="Each Req ID must be unique." sqref="A482">
      <formula1>SUMPRODUCT(--($A$2:$A$500=A482))=1</formula1>
    </dataValidation>
    <dataValidation type="custom" allowBlank="1" showErrorMessage="1" errorTitle="Duplicate ID" error="Each Req ID must be unique." sqref="A483">
      <formula1>SUMPRODUCT(--($A$2:$A$500=A483))=1</formula1>
    </dataValidation>
    <dataValidation type="custom" allowBlank="1" showErrorMessage="1" errorTitle="Duplicate ID" error="Each Req ID must be unique." sqref="A484">
      <formula1>SUMPRODUCT(--($A$2:$A$500=A484))=1</formula1>
    </dataValidation>
    <dataValidation type="custom" allowBlank="1" showErrorMessage="1" errorTitle="Duplicate ID" error="Each Req ID must be unique." sqref="A485">
      <formula1>SUMPRODUCT(--($A$2:$A$500=A485))=1</formula1>
    </dataValidation>
    <dataValidation type="custom" allowBlank="1" showErrorMessage="1" errorTitle="Duplicate ID" error="Each Req ID must be unique." sqref="A486">
      <formula1>SUMPRODUCT(--($A$2:$A$500=A486))=1</formula1>
    </dataValidation>
    <dataValidation type="custom" allowBlank="1" showErrorMessage="1" errorTitle="Duplicate ID" error="Each Req ID must be unique." sqref="A487">
      <formula1>SUMPRODUCT(--($A$2:$A$500=A487))=1</formula1>
    </dataValidation>
    <dataValidation type="custom" allowBlank="1" showErrorMessage="1" errorTitle="Duplicate ID" error="Each Req ID must be unique." sqref="A488">
      <formula1>SUMPRODUCT(--($A$2:$A$500=A488))=1</formula1>
    </dataValidation>
    <dataValidation type="custom" allowBlank="1" showErrorMessage="1" errorTitle="Duplicate ID" error="Each Req ID must be unique." sqref="A489">
      <formula1>SUMPRODUCT(--($A$2:$A$500=A489))=1</formula1>
    </dataValidation>
    <dataValidation type="custom" allowBlank="1" showErrorMessage="1" errorTitle="Duplicate ID" error="Each Req ID must be unique." sqref="A49">
      <formula1>SUMPRODUCT(--($A$2:$A$500=A49))=1</formula1>
    </dataValidation>
    <dataValidation type="custom" allowBlank="1" showErrorMessage="1" errorTitle="Duplicate ID" error="Each Req ID must be unique." sqref="A490">
      <formula1>SUMPRODUCT(--($A$2:$A$500=A490))=1</formula1>
    </dataValidation>
    <dataValidation type="custom" allowBlank="1" showErrorMessage="1" errorTitle="Duplicate ID" error="Each Req ID must be unique." sqref="A491">
      <formula1>SUMPRODUCT(--($A$2:$A$500=A491))=1</formula1>
    </dataValidation>
    <dataValidation type="custom" allowBlank="1" showErrorMessage="1" errorTitle="Duplicate ID" error="Each Req ID must be unique." sqref="A492">
      <formula1>SUMPRODUCT(--($A$2:$A$500=A492))=1</formula1>
    </dataValidation>
    <dataValidation type="custom" allowBlank="1" showErrorMessage="1" errorTitle="Duplicate ID" error="Each Req ID must be unique." sqref="A493">
      <formula1>SUMPRODUCT(--($A$2:$A$500=A493))=1</formula1>
    </dataValidation>
    <dataValidation type="custom" allowBlank="1" showErrorMessage="1" errorTitle="Duplicate ID" error="Each Req ID must be unique." sqref="A494">
      <formula1>SUMPRODUCT(--($A$2:$A$500=A494))=1</formula1>
    </dataValidation>
    <dataValidation type="custom" allowBlank="1" showErrorMessage="1" errorTitle="Duplicate ID" error="Each Req ID must be unique." sqref="A495">
      <formula1>SUMPRODUCT(--($A$2:$A$500=A495))=1</formula1>
    </dataValidation>
    <dataValidation type="custom" allowBlank="1" showErrorMessage="1" errorTitle="Duplicate ID" error="Each Req ID must be unique." sqref="A496">
      <formula1>SUMPRODUCT(--($A$2:$A$500=A496))=1</formula1>
    </dataValidation>
    <dataValidation type="custom" allowBlank="1" showErrorMessage="1" errorTitle="Duplicate ID" error="Each Req ID must be unique." sqref="A497">
      <formula1>SUMPRODUCT(--($A$2:$A$500=A497))=1</formula1>
    </dataValidation>
    <dataValidation type="custom" allowBlank="1" showErrorMessage="1" errorTitle="Duplicate ID" error="Each Req ID must be unique." sqref="A498">
      <formula1>SUMPRODUCT(--($A$2:$A$500=A498))=1</formula1>
    </dataValidation>
    <dataValidation type="custom" allowBlank="1" showErrorMessage="1" errorTitle="Duplicate ID" error="Each Req ID must be unique." sqref="A499">
      <formula1>SUMPRODUCT(--($A$2:$A$500=A499))=1</formula1>
    </dataValidation>
    <dataValidation type="custom" allowBlank="1" showErrorMessage="1" errorTitle="Duplicate ID" error="Each Req ID must be unique." sqref="A5">
      <formula1>SUMPRODUCT(--($A$2:$A$500=A5))=1</formula1>
    </dataValidation>
    <dataValidation type="custom" allowBlank="1" showErrorMessage="1" errorTitle="Duplicate ID" error="Each Req ID must be unique." sqref="A50">
      <formula1>SUMPRODUCT(--($A$2:$A$500=A50))=1</formula1>
    </dataValidation>
    <dataValidation type="custom" allowBlank="1" showErrorMessage="1" errorTitle="Duplicate ID" error="Each Req ID must be unique." sqref="A500">
      <formula1>SUMPRODUCT(--($A$2:$A$500=A500))=1</formula1>
    </dataValidation>
    <dataValidation type="custom" allowBlank="1" showErrorMessage="1" errorTitle="Duplicate ID" error="Each Req ID must be unique." sqref="A51">
      <formula1>SUMPRODUCT(--($A$2:$A$500=A51))=1</formula1>
    </dataValidation>
    <dataValidation type="custom" allowBlank="1" showErrorMessage="1" errorTitle="Duplicate ID" error="Each Req ID must be unique." sqref="A52">
      <formula1>SUMPRODUCT(--($A$2:$A$500=A52))=1</formula1>
    </dataValidation>
    <dataValidation type="custom" allowBlank="1" showErrorMessage="1" errorTitle="Duplicate ID" error="Each Req ID must be unique." sqref="A53">
      <formula1>SUMPRODUCT(--($A$2:$A$500=A53))=1</formula1>
    </dataValidation>
    <dataValidation type="custom" allowBlank="1" showErrorMessage="1" errorTitle="Duplicate ID" error="Each Req ID must be unique." sqref="A54">
      <formula1>SUMPRODUCT(--($A$2:$A$500=A54))=1</formula1>
    </dataValidation>
    <dataValidation type="custom" allowBlank="1" showErrorMessage="1" errorTitle="Duplicate ID" error="Each Req ID must be unique." sqref="A55">
      <formula1>SUMPRODUCT(--($A$2:$A$500=A55))=1</formula1>
    </dataValidation>
    <dataValidation type="custom" allowBlank="1" showErrorMessage="1" errorTitle="Duplicate ID" error="Each Req ID must be unique." sqref="A56">
      <formula1>SUMPRODUCT(--($A$2:$A$500=A56))=1</formula1>
    </dataValidation>
    <dataValidation type="custom" allowBlank="1" showErrorMessage="1" errorTitle="Duplicate ID" error="Each Req ID must be unique." sqref="A57">
      <formula1>SUMPRODUCT(--($A$2:$A$500=A57))=1</formula1>
    </dataValidation>
    <dataValidation type="custom" allowBlank="1" showErrorMessage="1" errorTitle="Duplicate ID" error="Each Req ID must be unique." sqref="A58">
      <formula1>SUMPRODUCT(--($A$2:$A$500=A58))=1</formula1>
    </dataValidation>
    <dataValidation type="custom" allowBlank="1" showErrorMessage="1" errorTitle="Duplicate ID" error="Each Req ID must be unique." sqref="A59">
      <formula1>SUMPRODUCT(--($A$2:$A$500=A59))=1</formula1>
    </dataValidation>
    <dataValidation type="custom" allowBlank="1" showErrorMessage="1" errorTitle="Duplicate ID" error="Each Req ID must be unique." sqref="A6">
      <formula1>SUMPRODUCT(--($A$2:$A$500=A6))=1</formula1>
    </dataValidation>
    <dataValidation type="custom" allowBlank="1" showErrorMessage="1" errorTitle="Duplicate ID" error="Each Req ID must be unique." sqref="A60">
      <formula1>SUMPRODUCT(--($A$2:$A$500=A60))=1</formula1>
    </dataValidation>
    <dataValidation type="custom" allowBlank="1" showErrorMessage="1" errorTitle="Duplicate ID" error="Each Req ID must be unique." sqref="A61">
      <formula1>SUMPRODUCT(--($A$2:$A$500=A61))=1</formula1>
    </dataValidation>
    <dataValidation type="custom" allowBlank="1" showErrorMessage="1" errorTitle="Duplicate ID" error="Each Req ID must be unique." sqref="A62">
      <formula1>SUMPRODUCT(--($A$2:$A$500=A62))=1</formula1>
    </dataValidation>
    <dataValidation type="custom" allowBlank="1" showErrorMessage="1" errorTitle="Duplicate ID" error="Each Req ID must be unique." sqref="A63">
      <formula1>SUMPRODUCT(--($A$2:$A$500=A63))=1</formula1>
    </dataValidation>
    <dataValidation type="custom" allowBlank="1" showErrorMessage="1" errorTitle="Duplicate ID" error="Each Req ID must be unique." sqref="A64">
      <formula1>SUMPRODUCT(--($A$2:$A$500=A64))=1</formula1>
    </dataValidation>
    <dataValidation type="custom" allowBlank="1" showErrorMessage="1" errorTitle="Duplicate ID" error="Each Req ID must be unique." sqref="A65">
      <formula1>SUMPRODUCT(--($A$2:$A$500=A65))=1</formula1>
    </dataValidation>
    <dataValidation type="custom" allowBlank="1" showErrorMessage="1" errorTitle="Duplicate ID" error="Each Req ID must be unique." sqref="A66">
      <formula1>SUMPRODUCT(--($A$2:$A$500=A66))=1</formula1>
    </dataValidation>
    <dataValidation type="custom" allowBlank="1" showErrorMessage="1" errorTitle="Duplicate ID" error="Each Req ID must be unique." sqref="A67">
      <formula1>SUMPRODUCT(--($A$2:$A$500=A67))=1</formula1>
    </dataValidation>
    <dataValidation type="custom" allowBlank="1" showErrorMessage="1" errorTitle="Duplicate ID" error="Each Req ID must be unique." sqref="A68">
      <formula1>SUMPRODUCT(--($A$2:$A$500=A68))=1</formula1>
    </dataValidation>
    <dataValidation type="custom" allowBlank="1" showErrorMessage="1" errorTitle="Duplicate ID" error="Each Req ID must be unique." sqref="A69">
      <formula1>SUMPRODUCT(--($A$2:$A$500=A69))=1</formula1>
    </dataValidation>
    <dataValidation type="custom" allowBlank="1" showErrorMessage="1" errorTitle="Duplicate ID" error="Each Req ID must be unique." sqref="A7">
      <formula1>SUMPRODUCT(--($A$2:$A$500=A7))=1</formula1>
    </dataValidation>
    <dataValidation type="custom" allowBlank="1" showErrorMessage="1" errorTitle="Duplicate ID" error="Each Req ID must be unique." sqref="A70">
      <formula1>SUMPRODUCT(--($A$2:$A$500=A70))=1</formula1>
    </dataValidation>
    <dataValidation type="custom" allowBlank="1" showErrorMessage="1" errorTitle="Duplicate ID" error="Each Req ID must be unique." sqref="A71">
      <formula1>SUMPRODUCT(--($A$2:$A$500=A71))=1</formula1>
    </dataValidation>
    <dataValidation type="custom" allowBlank="1" showErrorMessage="1" errorTitle="Duplicate ID" error="Each Req ID must be unique." sqref="A72">
      <formula1>SUMPRODUCT(--($A$2:$A$500=A72))=1</formula1>
    </dataValidation>
    <dataValidation type="custom" allowBlank="1" showErrorMessage="1" errorTitle="Duplicate ID" error="Each Req ID must be unique." sqref="A73">
      <formula1>SUMPRODUCT(--($A$2:$A$500=A73))=1</formula1>
    </dataValidation>
    <dataValidation type="custom" allowBlank="1" showErrorMessage="1" errorTitle="Duplicate ID" error="Each Req ID must be unique." sqref="A74">
      <formula1>SUMPRODUCT(--($A$2:$A$500=A74))=1</formula1>
    </dataValidation>
    <dataValidation type="custom" allowBlank="1" showErrorMessage="1" errorTitle="Duplicate ID" error="Each Req ID must be unique." sqref="A75">
      <formula1>SUMPRODUCT(--($A$2:$A$500=A75))=1</formula1>
    </dataValidation>
    <dataValidation type="custom" allowBlank="1" showErrorMessage="1" errorTitle="Duplicate ID" error="Each Req ID must be unique." sqref="A76">
      <formula1>SUMPRODUCT(--($A$2:$A$500=A76))=1</formula1>
    </dataValidation>
    <dataValidation type="custom" allowBlank="1" showErrorMessage="1" errorTitle="Duplicate ID" error="Each Req ID must be unique." sqref="A77">
      <formula1>SUMPRODUCT(--($A$2:$A$500=A77))=1</formula1>
    </dataValidation>
    <dataValidation type="custom" allowBlank="1" showErrorMessage="1" errorTitle="Duplicate ID" error="Each Req ID must be unique." sqref="A78">
      <formula1>SUMPRODUCT(--($A$2:$A$500=A78))=1</formula1>
    </dataValidation>
    <dataValidation type="custom" allowBlank="1" showErrorMessage="1" errorTitle="Duplicate ID" error="Each Req ID must be unique." sqref="A79">
      <formula1>SUMPRODUCT(--($A$2:$A$500=A79))=1</formula1>
    </dataValidation>
    <dataValidation type="custom" allowBlank="1" showErrorMessage="1" errorTitle="Duplicate ID" error="Each Req ID must be unique." sqref="A8">
      <formula1>SUMPRODUCT(--($A$2:$A$500=A8))=1</formula1>
    </dataValidation>
    <dataValidation type="custom" allowBlank="1" showErrorMessage="1" errorTitle="Duplicate ID" error="Each Req ID must be unique." sqref="A80">
      <formula1>SUMPRODUCT(--($A$2:$A$500=A80))=1</formula1>
    </dataValidation>
    <dataValidation type="custom" allowBlank="1" showErrorMessage="1" errorTitle="Duplicate ID" error="Each Req ID must be unique." sqref="A81">
      <formula1>SUMPRODUCT(--($A$2:$A$500=A81))=1</formula1>
    </dataValidation>
    <dataValidation type="custom" allowBlank="1" showErrorMessage="1" errorTitle="Duplicate ID" error="Each Req ID must be unique." sqref="A82">
      <formula1>SUMPRODUCT(--($A$2:$A$500=A82))=1</formula1>
    </dataValidation>
    <dataValidation type="custom" allowBlank="1" showErrorMessage="1" errorTitle="Duplicate ID" error="Each Req ID must be unique." sqref="A83">
      <formula1>SUMPRODUCT(--($A$2:$A$500=A83))=1</formula1>
    </dataValidation>
    <dataValidation type="custom" allowBlank="1" showErrorMessage="1" errorTitle="Duplicate ID" error="Each Req ID must be unique." sqref="A84">
      <formula1>SUMPRODUCT(--($A$2:$A$500=A84))=1</formula1>
    </dataValidation>
    <dataValidation type="custom" allowBlank="1" showErrorMessage="1" errorTitle="Duplicate ID" error="Each Req ID must be unique." sqref="A85">
      <formula1>SUMPRODUCT(--($A$2:$A$500=A85))=1</formula1>
    </dataValidation>
    <dataValidation type="custom" allowBlank="1" showErrorMessage="1" errorTitle="Duplicate ID" error="Each Req ID must be unique." sqref="A86">
      <formula1>SUMPRODUCT(--($A$2:$A$500=A86))=1</formula1>
    </dataValidation>
    <dataValidation type="custom" allowBlank="1" showErrorMessage="1" errorTitle="Duplicate ID" error="Each Req ID must be unique." sqref="A87">
      <formula1>SUMPRODUCT(--($A$2:$A$500=A87))=1</formula1>
    </dataValidation>
    <dataValidation type="custom" allowBlank="1" showErrorMessage="1" errorTitle="Duplicate ID" error="Each Req ID must be unique." sqref="A88">
      <formula1>SUMPRODUCT(--($A$2:$A$500=A88))=1</formula1>
    </dataValidation>
    <dataValidation type="custom" allowBlank="1" showErrorMessage="1" errorTitle="Duplicate ID" error="Each Req ID must be unique." sqref="A89">
      <formula1>SUMPRODUCT(--($A$2:$A$500=A89))=1</formula1>
    </dataValidation>
    <dataValidation type="custom" allowBlank="1" showErrorMessage="1" errorTitle="Duplicate ID" error="Each Req ID must be unique." sqref="A9">
      <formula1>SUMPRODUCT(--($A$2:$A$500=A9))=1</formula1>
    </dataValidation>
    <dataValidation type="custom" allowBlank="1" showErrorMessage="1" errorTitle="Duplicate ID" error="Each Req ID must be unique." sqref="A90">
      <formula1>SUMPRODUCT(--($A$2:$A$500=A90))=1</formula1>
    </dataValidation>
    <dataValidation type="custom" allowBlank="1" showErrorMessage="1" errorTitle="Duplicate ID" error="Each Req ID must be unique." sqref="A91">
      <formula1>SUMPRODUCT(--($A$2:$A$500=A91))=1</formula1>
    </dataValidation>
    <dataValidation type="custom" allowBlank="1" showErrorMessage="1" errorTitle="Duplicate ID" error="Each Req ID must be unique." sqref="A92">
      <formula1>SUMPRODUCT(--($A$2:$A$500=A92))=1</formula1>
    </dataValidation>
    <dataValidation type="custom" allowBlank="1" showErrorMessage="1" errorTitle="Duplicate ID" error="Each Req ID must be unique." sqref="A93">
      <formula1>SUMPRODUCT(--($A$2:$A$500=A93))=1</formula1>
    </dataValidation>
    <dataValidation type="custom" allowBlank="1" showErrorMessage="1" errorTitle="Duplicate ID" error="Each Req ID must be unique." sqref="A94">
      <formula1>SUMPRODUCT(--($A$2:$A$500=A94))=1</formula1>
    </dataValidation>
    <dataValidation type="custom" allowBlank="1" showErrorMessage="1" errorTitle="Duplicate ID" error="Each Req ID must be unique." sqref="A95">
      <formula1>SUMPRODUCT(--($A$2:$A$500=A95))=1</formula1>
    </dataValidation>
    <dataValidation type="custom" allowBlank="1" showErrorMessage="1" errorTitle="Duplicate ID" error="Each Req ID must be unique." sqref="A96">
      <formula1>SUMPRODUCT(--($A$2:$A$500=A96))=1</formula1>
    </dataValidation>
    <dataValidation type="custom" allowBlank="1" showErrorMessage="1" errorTitle="Duplicate ID" error="Each Req ID must be unique." sqref="A97">
      <formula1>SUMPRODUCT(--($A$2:$A$500=A97))=1</formula1>
    </dataValidation>
    <dataValidation type="custom" allowBlank="1" showErrorMessage="1" errorTitle="Duplicate ID" error="Each Req ID must be unique." sqref="A98">
      <formula1>SUMPRODUCT(--($A$2:$A$500=A98))=1</formula1>
    </dataValidation>
    <dataValidation type="custom" allowBlank="1" showErrorMessage="1" errorTitle="Duplicate ID" error="Each Req ID must be unique." sqref="A99">
      <formula1>SUMPRODUCT(--($A$2:$A$500=A99))=1</formula1>
    </dataValidation>
    <dataValidation type="list" allowBlank="1" showErrorMessage="1" errorTitle="Unknown area" error="Pick a process area listed on Summary." sqref="B2:B500">
      <formula1>Summary!$A$2:$A$21</formula1>
    </dataValidation>
    <dataValidation type="list" allowBlank="1" showErrorMessage="1" errorTitle="Unknown priority" error="Pick Must, Should or Could." sqref="D2:D500">
      <formula1>"Must,Should,Could"</formula1>
    </dataValidation>
    <dataValidation type="list" allowBlank="1" showErrorMessage="1" errorTitle="Unknown fit" error="Pick Standard, Configure, Extend or Gap." sqref="E2:E500">
      <formula1>"Standard,Configure,Extend,Gap"</formula1>
    </dataValidation>
    <dataValidation type="decimal" allowBlank="1" showErrorMessage="1" errorTitle="Invalid effort" error="Enter a number between 0 and 100000" sqref="F10:F500">
      <formula1>0</formula1>
      <formula2>100000</formula2>
    </dataValidation>
    <dataValidation type="decimal" allowBlank="1" showErrorMessage="1" errorTitle="Invalid effort" error="Enter a number between 0 and 100000" sqref="F2:F500">
      <formula1>0</formula1>
      <formula2>100000</formula2>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5" customWidth="1"/>
    <col min="3" max="6" width="11" customWidth="1"/>
    <col min="7" max="7" width="15" customWidth="1"/>
    <col min="8" max="9" width="13" customWidth="1"/>
    <col min="10" max="10" width="11" customWidth="1"/>
  </cols>
  <sheetData>
    <row r="1" ht="34" customHeight="1" spans="1:10" x14ac:dyDescent="0.25">
      <c r="A1" s="11" t="s">
        <v>48</v>
      </c>
      <c r="B1" s="11" t="s">
        <v>8</v>
      </c>
      <c r="C1" s="11" t="s">
        <v>32</v>
      </c>
      <c r="D1" s="11" t="s">
        <v>34</v>
      </c>
      <c r="E1" s="11" t="s">
        <v>36</v>
      </c>
      <c r="F1" s="11" t="s">
        <v>38</v>
      </c>
      <c r="G1" s="11" t="s">
        <v>83</v>
      </c>
      <c r="H1" s="11" t="s">
        <v>84</v>
      </c>
      <c r="I1" s="11" t="s">
        <v>85</v>
      </c>
      <c r="J1" s="11" t="s">
        <v>86</v>
      </c>
    </row>
    <row r="2" ht="22" customHeight="1" spans="1:10" x14ac:dyDescent="0.25">
      <c r="A2" s="13" t="s">
        <v>56</v>
      </c>
      <c r="B2" s="17">
        <f>IF(OR($A2="",$J2="Duplicate"),"",SUMPRODUCT(--(Requirements!$B$2:$B$500=$A2),--(Requirements!$A$2:$A$500&lt;&gt;"")))</f>
        <v>3</v>
      </c>
      <c r="C2" s="17">
        <f>IF(OR($A2="",$J2="Duplicate"),"",SUMPRODUCT(--(Requirements!$B$2:$B$500=$A2),--(Requirements!$A$2:$A$500&lt;&gt;""),--(Requirements!$E$2:$E$500="Standard")))</f>
        <v>1</v>
      </c>
      <c r="D2" s="17">
        <f>IF(OR($A2="",$J2="Duplicate"),"",SUMPRODUCT(--(Requirements!$B$2:$B$500=$A2),--(Requirements!$A$2:$A$500&lt;&gt;""),--(Requirements!$E$2:$E$500="Configure")))</f>
        <v>1</v>
      </c>
      <c r="E2" s="17">
        <f>IF(OR($A2="",$J2="Duplicate"),"",SUMPRODUCT(--(Requirements!$B$2:$B$500=$A2),--(Requirements!$A$2:$A$500&lt;&gt;""),--(Requirements!$E$2:$E$500="Extend")))</f>
        <v>1</v>
      </c>
      <c r="F2" s="17">
        <f>IF(OR($A2="",$J2="Duplicate"),"",SUMPRODUCT(--(Requirements!$B$2:$B$500=$A2),--(Requirements!$A$2:$A$500&lt;&gt;""),--(Requirements!$E$2:$E$500="Gap")))</f>
        <v>0</v>
      </c>
      <c r="G2" s="18">
        <f>IF(OR($A2="",$J2="Duplicate"),"",IF(B2=0,"n/a",(C2+D2)/B2))</f>
        <v>0.666666666666667</v>
      </c>
      <c r="H2" s="19">
        <f>IF(OR($A2="",$J2="Duplicate"),"",IF(B2-SUMPRODUCT(--(Requirements!$B$2:$B$500=$A2),--(Requirements!$A$2:$A$500&lt;&gt;""),--ISNUMBER(Requirements!$F$2:$F$500),--(Requirements!$F$2:$F$500&gt;=0),--(Requirements!$F$2:$F$500&lt;=100000))&gt;0,"Check inputs",SUMPRODUCT(--(Requirements!$B$2:$B$500=$A2),--(Requirements!$A$2:$A$500&lt;&gt;""),Requirements!$F$2:$F$500)))</f>
        <v>13</v>
      </c>
      <c r="I2" s="15">
        <f>IF(OR($A2="",$J2="Duplicate"),"",IF(OR(H2="Check inputs",NOT(AND(ISNUMBER(Dashboard!$B$3),N(Dashboard!$B$3)&gt;=0,N(Dashboard!$B$3)&lt;=1000000))),"Check inputs",H2*Dashboard!$B$3))</f>
        <v>15600</v>
      </c>
      <c r="J2" s="16" t="str">
        <f>IF($A2="","",IF(SUMPRODUCT(--($A$2:$A2=$A2))&gt;1,"Duplicate","OK"))</f>
        <v>OK</v>
      </c>
    </row>
    <row r="3" ht="22" customHeight="1" spans="1:10" x14ac:dyDescent="0.25">
      <c r="A3" s="13" t="s">
        <v>63</v>
      </c>
      <c r="B3" s="17">
        <f>IF(OR($A3="",$J3="Duplicate"),"",SUMPRODUCT(--(Requirements!$B$2:$B$500=$A3),--(Requirements!$A$2:$A$500&lt;&gt;"")))</f>
        <v>3</v>
      </c>
      <c r="C3" s="17">
        <f>IF(OR($A3="",$J3="Duplicate"),"",SUMPRODUCT(--(Requirements!$B$2:$B$500=$A3),--(Requirements!$A$2:$A$500&lt;&gt;""),--(Requirements!$E$2:$E$500="Standard")))</f>
        <v>1</v>
      </c>
      <c r="D3" s="17">
        <f>IF(OR($A3="",$J3="Duplicate"),"",SUMPRODUCT(--(Requirements!$B$2:$B$500=$A3),--(Requirements!$A$2:$A$500&lt;&gt;""),--(Requirements!$E$2:$E$500="Configure")))</f>
        <v>1</v>
      </c>
      <c r="E3" s="17">
        <f>IF(OR($A3="",$J3="Duplicate"),"",SUMPRODUCT(--(Requirements!$B$2:$B$500=$A3),--(Requirements!$A$2:$A$500&lt;&gt;""),--(Requirements!$E$2:$E$500="Extend")))</f>
        <v>0</v>
      </c>
      <c r="F3" s="17">
        <f>IF(OR($A3="",$J3="Duplicate"),"",SUMPRODUCT(--(Requirements!$B$2:$B$500=$A3),--(Requirements!$A$2:$A$500&lt;&gt;""),--(Requirements!$E$2:$E$500="Gap")))</f>
        <v>1</v>
      </c>
      <c r="G3" s="18">
        <f>IF(OR($A3="",$J3="Duplicate"),"",IF(B3=0,"n/a",(C3+D3)/B3))</f>
        <v>0.666666666666667</v>
      </c>
      <c r="H3" s="19">
        <f>IF(OR($A3="",$J3="Duplicate"),"",IF(B3-SUMPRODUCT(--(Requirements!$B$2:$B$500=$A3),--(Requirements!$A$2:$A$500&lt;&gt;""),--ISNUMBER(Requirements!$F$2:$F$500),--(Requirements!$F$2:$F$500&gt;=0),--(Requirements!$F$2:$F$500&lt;=100000))&gt;0,"Check inputs",SUMPRODUCT(--(Requirements!$B$2:$B$500=$A3),--(Requirements!$A$2:$A$500&lt;&gt;""),Requirements!$F$2:$F$500)))</f>
        <v>20</v>
      </c>
      <c r="I3" s="15">
        <f>IF(OR($A3="",$J3="Duplicate"),"",IF(OR(H3="Check inputs",NOT(AND(ISNUMBER(Dashboard!$B$3),N(Dashboard!$B$3)&gt;=0,N(Dashboard!$B$3)&lt;=1000000))),"Check inputs",H3*Dashboard!$B$3))</f>
        <v>24000</v>
      </c>
      <c r="J3" s="16" t="str">
        <f>IF($A3="","",IF(SUMPRODUCT(--($A$2:$A3=$A3))&gt;1,"Duplicate","OK"))</f>
        <v>OK</v>
      </c>
    </row>
    <row r="4" ht="22" customHeight="1" spans="1:10" x14ac:dyDescent="0.25">
      <c r="A4" s="13" t="s">
        <v>70</v>
      </c>
      <c r="B4" s="17">
        <f>IF(OR($A4="",$J4="Duplicate"),"",SUMPRODUCT(--(Requirements!$B$2:$B$500=$A4),--(Requirements!$A$2:$A$500&lt;&gt;"")))</f>
        <v>3</v>
      </c>
      <c r="C4" s="17">
        <f>IF(OR($A4="",$J4="Duplicate"),"",SUMPRODUCT(--(Requirements!$B$2:$B$500=$A4),--(Requirements!$A$2:$A$500&lt;&gt;""),--(Requirements!$E$2:$E$500="Standard")))</f>
        <v>0</v>
      </c>
      <c r="D4" s="17">
        <f>IF(OR($A4="",$J4="Duplicate"),"",SUMPRODUCT(--(Requirements!$B$2:$B$500=$A4),--(Requirements!$A$2:$A$500&lt;&gt;""),--(Requirements!$E$2:$E$500="Configure")))</f>
        <v>1</v>
      </c>
      <c r="E4" s="17">
        <f>IF(OR($A4="",$J4="Duplicate"),"",SUMPRODUCT(--(Requirements!$B$2:$B$500=$A4),--(Requirements!$A$2:$A$500&lt;&gt;""),--(Requirements!$E$2:$E$500="Extend")))</f>
        <v>1</v>
      </c>
      <c r="F4" s="17">
        <f>IF(OR($A4="",$J4="Duplicate"),"",SUMPRODUCT(--(Requirements!$B$2:$B$500=$A4),--(Requirements!$A$2:$A$500&lt;&gt;""),--(Requirements!$E$2:$E$500="Gap")))</f>
        <v>1</v>
      </c>
      <c r="G4" s="18">
        <f>IF(OR($A4="",$J4="Duplicate"),"",IF(B4=0,"n/a",(C4+D4)/B4))</f>
        <v>0.333333333333333</v>
      </c>
      <c r="H4" s="19">
        <f>IF(OR($A4="",$J4="Duplicate"),"",IF(B4-SUMPRODUCT(--(Requirements!$B$2:$B$500=$A4),--(Requirements!$A$2:$A$500&lt;&gt;""),--ISNUMBER(Requirements!$F$2:$F$500),--(Requirements!$F$2:$F$500&gt;=0),--(Requirements!$F$2:$F$500&lt;=100000))&gt;0,"Check inputs",SUMPRODUCT(--(Requirements!$B$2:$B$500=$A4),--(Requirements!$A$2:$A$500&lt;&gt;""),Requirements!$F$2:$F$500)))</f>
        <v>37</v>
      </c>
      <c r="I4" s="15">
        <f>IF(OR($A4="",$J4="Duplicate"),"",IF(OR(H4="Check inputs",NOT(AND(ISNUMBER(Dashboard!$B$3),N(Dashboard!$B$3)&gt;=0,N(Dashboard!$B$3)&lt;=1000000))),"Check inputs",H4*Dashboard!$B$3))</f>
        <v>44400</v>
      </c>
      <c r="J4" s="16" t="str">
        <f>IF($A4="","",IF(SUMPRODUCT(--($A$2:$A4=$A4))&gt;1,"Duplicate","OK"))</f>
        <v>OK</v>
      </c>
    </row>
    <row r="5" ht="22" customHeight="1" spans="1:10" x14ac:dyDescent="0.25">
      <c r="A5" s="13" t="s">
        <v>77</v>
      </c>
      <c r="B5" s="17">
        <f>IF(OR($A5="",$J5="Duplicate"),"",SUMPRODUCT(--(Requirements!$B$2:$B$500=$A5),--(Requirements!$A$2:$A$500&lt;&gt;"")))</f>
        <v>3</v>
      </c>
      <c r="C5" s="17">
        <f>IF(OR($A5="",$J5="Duplicate"),"",SUMPRODUCT(--(Requirements!$B$2:$B$500=$A5),--(Requirements!$A$2:$A$500&lt;&gt;""),--(Requirements!$E$2:$E$500="Standard")))</f>
        <v>1</v>
      </c>
      <c r="D5" s="17">
        <f>IF(OR($A5="",$J5="Duplicate"),"",SUMPRODUCT(--(Requirements!$B$2:$B$500=$A5),--(Requirements!$A$2:$A$500&lt;&gt;""),--(Requirements!$E$2:$E$500="Configure")))</f>
        <v>1</v>
      </c>
      <c r="E5" s="17">
        <f>IF(OR($A5="",$J5="Duplicate"),"",SUMPRODUCT(--(Requirements!$B$2:$B$500=$A5),--(Requirements!$A$2:$A$500&lt;&gt;""),--(Requirements!$E$2:$E$500="Extend")))</f>
        <v>1</v>
      </c>
      <c r="F5" s="17">
        <f>IF(OR($A5="",$J5="Duplicate"),"",SUMPRODUCT(--(Requirements!$B$2:$B$500=$A5),--(Requirements!$A$2:$A$500&lt;&gt;""),--(Requirements!$E$2:$E$500="Gap")))</f>
        <v>0</v>
      </c>
      <c r="G5" s="18">
        <f>IF(OR($A5="",$J5="Duplicate"),"",IF(B5=0,"n/a",(C5+D5)/B5))</f>
        <v>0.666666666666667</v>
      </c>
      <c r="H5" s="19">
        <f>IF(OR($A5="",$J5="Duplicate"),"",IF(B5-SUMPRODUCT(--(Requirements!$B$2:$B$500=$A5),--(Requirements!$A$2:$A$500&lt;&gt;""),--ISNUMBER(Requirements!$F$2:$F$500),--(Requirements!$F$2:$F$500&gt;=0),--(Requirements!$F$2:$F$500&lt;=100000))&gt;0,"Check inputs",SUMPRODUCT(--(Requirements!$B$2:$B$500=$A5),--(Requirements!$A$2:$A$500&lt;&gt;""),Requirements!$F$2:$F$500)))</f>
        <v>20</v>
      </c>
      <c r="I5" s="15">
        <f>IF(OR($A5="",$J5="Duplicate"),"",IF(OR(H5="Check inputs",NOT(AND(ISNUMBER(Dashboard!$B$3),N(Dashboard!$B$3)&gt;=0,N(Dashboard!$B$3)&lt;=1000000))),"Check inputs",H5*Dashboard!$B$3))</f>
        <v>24000</v>
      </c>
      <c r="J5" s="16" t="str">
        <f>IF($A5="","",IF(SUMPRODUCT(--($A$2:$A5=$A5))&gt;1,"Duplicate","OK"))</f>
        <v>OK</v>
      </c>
    </row>
    <row r="6" ht="22" customHeight="1" spans="1:10" x14ac:dyDescent="0.25">
      <c r="A6" s="13"/>
      <c r="B6" s="17" t="str">
        <f>IF(OR($A6="",$J6="Duplicate"),"",SUMPRODUCT(--(Requirements!$B$2:$B$500=$A6),--(Requirements!$A$2:$A$500&lt;&gt;"")))</f>
        <v/>
      </c>
      <c r="C6" s="17" t="str">
        <f>IF(OR($A6="",$J6="Duplicate"),"",SUMPRODUCT(--(Requirements!$B$2:$B$500=$A6),--(Requirements!$A$2:$A$500&lt;&gt;""),--(Requirements!$E$2:$E$500="Standard")))</f>
        <v/>
      </c>
      <c r="D6" s="17" t="str">
        <f>IF(OR($A6="",$J6="Duplicate"),"",SUMPRODUCT(--(Requirements!$B$2:$B$500=$A6),--(Requirements!$A$2:$A$500&lt;&gt;""),--(Requirements!$E$2:$E$500="Configure")))</f>
        <v/>
      </c>
      <c r="E6" s="17" t="str">
        <f>IF(OR($A6="",$J6="Duplicate"),"",SUMPRODUCT(--(Requirements!$B$2:$B$500=$A6),--(Requirements!$A$2:$A$500&lt;&gt;""),--(Requirements!$E$2:$E$500="Extend")))</f>
        <v/>
      </c>
      <c r="F6" s="17" t="str">
        <f>IF(OR($A6="",$J6="Duplicate"),"",SUMPRODUCT(--(Requirements!$B$2:$B$500=$A6),--(Requirements!$A$2:$A$500&lt;&gt;""),--(Requirements!$E$2:$E$500="Gap")))</f>
        <v/>
      </c>
      <c r="G6" s="18" t="str">
        <f>IF(OR($A6="",$J6="Duplicate"),"",IF(B6=0,"n/a",(C6+D6)/B6))</f>
        <v/>
      </c>
      <c r="H6" s="19" t="str">
        <f>IF(OR($A6="",$J6="Duplicate"),"",IF(B6-SUMPRODUCT(--(Requirements!$B$2:$B$500=$A6),--(Requirements!$A$2:$A$500&lt;&gt;""),--ISNUMBER(Requirements!$F$2:$F$500),--(Requirements!$F$2:$F$500&gt;=0),--(Requirements!$F$2:$F$500&lt;=100000))&gt;0,"Check inputs",SUMPRODUCT(--(Requirements!$B$2:$B$500=$A6),--(Requirements!$A$2:$A$500&lt;&gt;""),Requirements!$F$2:$F$500)))</f>
        <v/>
      </c>
      <c r="I6" s="15" t="str">
        <f>IF(OR($A6="",$J6="Duplicate"),"",IF(OR(H6="Check inputs",NOT(AND(ISNUMBER(Dashboard!$B$3),N(Dashboard!$B$3)&gt;=0,N(Dashboard!$B$3)&lt;=1000000))),"Check inputs",H6*Dashboard!$B$3))</f>
        <v/>
      </c>
      <c r="J6" s="16" t="str">
        <f>IF($A6="","",IF(SUMPRODUCT(--($A$2:$A6=$A6))&gt;1,"Duplicate","OK"))</f>
        <v/>
      </c>
    </row>
    <row r="7" ht="22" customHeight="1" spans="1:10" x14ac:dyDescent="0.25">
      <c r="A7" s="13"/>
      <c r="B7" s="17" t="str">
        <f>IF(OR($A7="",$J7="Duplicate"),"",SUMPRODUCT(--(Requirements!$B$2:$B$500=$A7),--(Requirements!$A$2:$A$500&lt;&gt;"")))</f>
        <v/>
      </c>
      <c r="C7" s="17" t="str">
        <f>IF(OR($A7="",$J7="Duplicate"),"",SUMPRODUCT(--(Requirements!$B$2:$B$500=$A7),--(Requirements!$A$2:$A$500&lt;&gt;""),--(Requirements!$E$2:$E$500="Standard")))</f>
        <v/>
      </c>
      <c r="D7" s="17" t="str">
        <f>IF(OR($A7="",$J7="Duplicate"),"",SUMPRODUCT(--(Requirements!$B$2:$B$500=$A7),--(Requirements!$A$2:$A$500&lt;&gt;""),--(Requirements!$E$2:$E$500="Configure")))</f>
        <v/>
      </c>
      <c r="E7" s="17" t="str">
        <f>IF(OR($A7="",$J7="Duplicate"),"",SUMPRODUCT(--(Requirements!$B$2:$B$500=$A7),--(Requirements!$A$2:$A$500&lt;&gt;""),--(Requirements!$E$2:$E$500="Extend")))</f>
        <v/>
      </c>
      <c r="F7" s="17" t="str">
        <f>IF(OR($A7="",$J7="Duplicate"),"",SUMPRODUCT(--(Requirements!$B$2:$B$500=$A7),--(Requirements!$A$2:$A$500&lt;&gt;""),--(Requirements!$E$2:$E$500="Gap")))</f>
        <v/>
      </c>
      <c r="G7" s="18" t="str">
        <f>IF(OR($A7="",$J7="Duplicate"),"",IF(B7=0,"n/a",(C7+D7)/B7))</f>
        <v/>
      </c>
      <c r="H7" s="19" t="str">
        <f>IF(OR($A7="",$J7="Duplicate"),"",IF(B7-SUMPRODUCT(--(Requirements!$B$2:$B$500=$A7),--(Requirements!$A$2:$A$500&lt;&gt;""),--ISNUMBER(Requirements!$F$2:$F$500),--(Requirements!$F$2:$F$500&gt;=0),--(Requirements!$F$2:$F$500&lt;=100000))&gt;0,"Check inputs",SUMPRODUCT(--(Requirements!$B$2:$B$500=$A7),--(Requirements!$A$2:$A$500&lt;&gt;""),Requirements!$F$2:$F$500)))</f>
        <v/>
      </c>
      <c r="I7" s="15" t="str">
        <f>IF(OR($A7="",$J7="Duplicate"),"",IF(OR(H7="Check inputs",NOT(AND(ISNUMBER(Dashboard!$B$3),N(Dashboard!$B$3)&gt;=0,N(Dashboard!$B$3)&lt;=1000000))),"Check inputs",H7*Dashboard!$B$3))</f>
        <v/>
      </c>
      <c r="J7" s="16" t="str">
        <f>IF($A7="","",IF(SUMPRODUCT(--($A$2:$A7=$A7))&gt;1,"Duplicate","OK"))</f>
        <v/>
      </c>
    </row>
    <row r="8" ht="22" customHeight="1" spans="1:10" x14ac:dyDescent="0.25">
      <c r="A8" s="13"/>
      <c r="B8" s="17" t="str">
        <f>IF(OR($A8="",$J8="Duplicate"),"",SUMPRODUCT(--(Requirements!$B$2:$B$500=$A8),--(Requirements!$A$2:$A$500&lt;&gt;"")))</f>
        <v/>
      </c>
      <c r="C8" s="17" t="str">
        <f>IF(OR($A8="",$J8="Duplicate"),"",SUMPRODUCT(--(Requirements!$B$2:$B$500=$A8),--(Requirements!$A$2:$A$500&lt;&gt;""),--(Requirements!$E$2:$E$500="Standard")))</f>
        <v/>
      </c>
      <c r="D8" s="17" t="str">
        <f>IF(OR($A8="",$J8="Duplicate"),"",SUMPRODUCT(--(Requirements!$B$2:$B$500=$A8),--(Requirements!$A$2:$A$500&lt;&gt;""),--(Requirements!$E$2:$E$500="Configure")))</f>
        <v/>
      </c>
      <c r="E8" s="17" t="str">
        <f>IF(OR($A8="",$J8="Duplicate"),"",SUMPRODUCT(--(Requirements!$B$2:$B$500=$A8),--(Requirements!$A$2:$A$500&lt;&gt;""),--(Requirements!$E$2:$E$500="Extend")))</f>
        <v/>
      </c>
      <c r="F8" s="17" t="str">
        <f>IF(OR($A8="",$J8="Duplicate"),"",SUMPRODUCT(--(Requirements!$B$2:$B$500=$A8),--(Requirements!$A$2:$A$500&lt;&gt;""),--(Requirements!$E$2:$E$500="Gap")))</f>
        <v/>
      </c>
      <c r="G8" s="18" t="str">
        <f>IF(OR($A8="",$J8="Duplicate"),"",IF(B8=0,"n/a",(C8+D8)/B8))</f>
        <v/>
      </c>
      <c r="H8" s="19" t="str">
        <f>IF(OR($A8="",$J8="Duplicate"),"",IF(B8-SUMPRODUCT(--(Requirements!$B$2:$B$500=$A8),--(Requirements!$A$2:$A$500&lt;&gt;""),--ISNUMBER(Requirements!$F$2:$F$500),--(Requirements!$F$2:$F$500&gt;=0),--(Requirements!$F$2:$F$500&lt;=100000))&gt;0,"Check inputs",SUMPRODUCT(--(Requirements!$B$2:$B$500=$A8),--(Requirements!$A$2:$A$500&lt;&gt;""),Requirements!$F$2:$F$500)))</f>
        <v/>
      </c>
      <c r="I8" s="15" t="str">
        <f>IF(OR($A8="",$J8="Duplicate"),"",IF(OR(H8="Check inputs",NOT(AND(ISNUMBER(Dashboard!$B$3),N(Dashboard!$B$3)&gt;=0,N(Dashboard!$B$3)&lt;=1000000))),"Check inputs",H8*Dashboard!$B$3))</f>
        <v/>
      </c>
      <c r="J8" s="16" t="str">
        <f>IF($A8="","",IF(SUMPRODUCT(--($A$2:$A8=$A8))&gt;1,"Duplicate","OK"))</f>
        <v/>
      </c>
    </row>
    <row r="9" ht="22" customHeight="1" spans="1:10" x14ac:dyDescent="0.25">
      <c r="A9" s="13"/>
      <c r="B9" s="17" t="str">
        <f>IF(OR($A9="",$J9="Duplicate"),"",SUMPRODUCT(--(Requirements!$B$2:$B$500=$A9),--(Requirements!$A$2:$A$500&lt;&gt;"")))</f>
        <v/>
      </c>
      <c r="C9" s="17" t="str">
        <f>IF(OR($A9="",$J9="Duplicate"),"",SUMPRODUCT(--(Requirements!$B$2:$B$500=$A9),--(Requirements!$A$2:$A$500&lt;&gt;""),--(Requirements!$E$2:$E$500="Standard")))</f>
        <v/>
      </c>
      <c r="D9" s="17" t="str">
        <f>IF(OR($A9="",$J9="Duplicate"),"",SUMPRODUCT(--(Requirements!$B$2:$B$500=$A9),--(Requirements!$A$2:$A$500&lt;&gt;""),--(Requirements!$E$2:$E$500="Configure")))</f>
        <v/>
      </c>
      <c r="E9" s="17" t="str">
        <f>IF(OR($A9="",$J9="Duplicate"),"",SUMPRODUCT(--(Requirements!$B$2:$B$500=$A9),--(Requirements!$A$2:$A$500&lt;&gt;""),--(Requirements!$E$2:$E$500="Extend")))</f>
        <v/>
      </c>
      <c r="F9" s="17" t="str">
        <f>IF(OR($A9="",$J9="Duplicate"),"",SUMPRODUCT(--(Requirements!$B$2:$B$500=$A9),--(Requirements!$A$2:$A$500&lt;&gt;""),--(Requirements!$E$2:$E$500="Gap")))</f>
        <v/>
      </c>
      <c r="G9" s="18" t="str">
        <f>IF(OR($A9="",$J9="Duplicate"),"",IF(B9=0,"n/a",(C9+D9)/B9))</f>
        <v/>
      </c>
      <c r="H9" s="19" t="str">
        <f>IF(OR($A9="",$J9="Duplicate"),"",IF(B9-SUMPRODUCT(--(Requirements!$B$2:$B$500=$A9),--(Requirements!$A$2:$A$500&lt;&gt;""),--ISNUMBER(Requirements!$F$2:$F$500),--(Requirements!$F$2:$F$500&gt;=0),--(Requirements!$F$2:$F$500&lt;=100000))&gt;0,"Check inputs",SUMPRODUCT(--(Requirements!$B$2:$B$500=$A9),--(Requirements!$A$2:$A$500&lt;&gt;""),Requirements!$F$2:$F$500)))</f>
        <v/>
      </c>
      <c r="I9" s="15" t="str">
        <f>IF(OR($A9="",$J9="Duplicate"),"",IF(OR(H9="Check inputs",NOT(AND(ISNUMBER(Dashboard!$B$3),N(Dashboard!$B$3)&gt;=0,N(Dashboard!$B$3)&lt;=1000000))),"Check inputs",H9*Dashboard!$B$3))</f>
        <v/>
      </c>
      <c r="J9" s="16" t="str">
        <f>IF($A9="","",IF(SUMPRODUCT(--($A$2:$A9=$A9))&gt;1,"Duplicate","OK"))</f>
        <v/>
      </c>
    </row>
    <row r="10" ht="22" customHeight="1" spans="1:10" x14ac:dyDescent="0.25">
      <c r="A10" s="13"/>
      <c r="B10" s="17" t="str">
        <f>IF(OR($A10="",$J10="Duplicate"),"",SUMPRODUCT(--(Requirements!$B$2:$B$500=$A10),--(Requirements!$A$2:$A$500&lt;&gt;"")))</f>
        <v/>
      </c>
      <c r="C10" s="17" t="str">
        <f>IF(OR($A10="",$J10="Duplicate"),"",SUMPRODUCT(--(Requirements!$B$2:$B$500=$A10),--(Requirements!$A$2:$A$500&lt;&gt;""),--(Requirements!$E$2:$E$500="Standard")))</f>
        <v/>
      </c>
      <c r="D10" s="17" t="str">
        <f>IF(OR($A10="",$J10="Duplicate"),"",SUMPRODUCT(--(Requirements!$B$2:$B$500=$A10),--(Requirements!$A$2:$A$500&lt;&gt;""),--(Requirements!$E$2:$E$500="Configure")))</f>
        <v/>
      </c>
      <c r="E10" s="17" t="str">
        <f>IF(OR($A10="",$J10="Duplicate"),"",SUMPRODUCT(--(Requirements!$B$2:$B$500=$A10),--(Requirements!$A$2:$A$500&lt;&gt;""),--(Requirements!$E$2:$E$500="Extend")))</f>
        <v/>
      </c>
      <c r="F10" s="17" t="str">
        <f>IF(OR($A10="",$J10="Duplicate"),"",SUMPRODUCT(--(Requirements!$B$2:$B$500=$A10),--(Requirements!$A$2:$A$500&lt;&gt;""),--(Requirements!$E$2:$E$500="Gap")))</f>
        <v/>
      </c>
      <c r="G10" s="18" t="str">
        <f>IF(OR($A10="",$J10="Duplicate"),"",IF(B10=0,"n/a",(C10+D10)/B10))</f>
        <v/>
      </c>
      <c r="H10" s="19" t="str">
        <f>IF(OR($A10="",$J10="Duplicate"),"",IF(B10-SUMPRODUCT(--(Requirements!$B$2:$B$500=$A10),--(Requirements!$A$2:$A$500&lt;&gt;""),--ISNUMBER(Requirements!$F$2:$F$500),--(Requirements!$F$2:$F$500&gt;=0),--(Requirements!$F$2:$F$500&lt;=100000))&gt;0,"Check inputs",SUMPRODUCT(--(Requirements!$B$2:$B$500=$A10),--(Requirements!$A$2:$A$500&lt;&gt;""),Requirements!$F$2:$F$500)))</f>
        <v/>
      </c>
      <c r="I10" s="15" t="str">
        <f>IF(OR($A10="",$J10="Duplicate"),"",IF(OR(H10="Check inputs",NOT(AND(ISNUMBER(Dashboard!$B$3),N(Dashboard!$B$3)&gt;=0,N(Dashboard!$B$3)&lt;=1000000))),"Check inputs",H10*Dashboard!$B$3))</f>
        <v/>
      </c>
      <c r="J10" s="16" t="str">
        <f>IF($A10="","",IF(SUMPRODUCT(--($A$2:$A10=$A10))&gt;1,"Duplicate","OK"))</f>
        <v/>
      </c>
    </row>
    <row r="11" ht="22" customHeight="1" spans="1:10" x14ac:dyDescent="0.25">
      <c r="A11" s="13"/>
      <c r="B11" s="17" t="str">
        <f>IF(OR($A11="",$J11="Duplicate"),"",SUMPRODUCT(--(Requirements!$B$2:$B$500=$A11),--(Requirements!$A$2:$A$500&lt;&gt;"")))</f>
        <v/>
      </c>
      <c r="C11" s="17" t="str">
        <f>IF(OR($A11="",$J11="Duplicate"),"",SUMPRODUCT(--(Requirements!$B$2:$B$500=$A11),--(Requirements!$A$2:$A$500&lt;&gt;""),--(Requirements!$E$2:$E$500="Standard")))</f>
        <v/>
      </c>
      <c r="D11" s="17" t="str">
        <f>IF(OR($A11="",$J11="Duplicate"),"",SUMPRODUCT(--(Requirements!$B$2:$B$500=$A11),--(Requirements!$A$2:$A$500&lt;&gt;""),--(Requirements!$E$2:$E$500="Configure")))</f>
        <v/>
      </c>
      <c r="E11" s="17" t="str">
        <f>IF(OR($A11="",$J11="Duplicate"),"",SUMPRODUCT(--(Requirements!$B$2:$B$500=$A11),--(Requirements!$A$2:$A$500&lt;&gt;""),--(Requirements!$E$2:$E$500="Extend")))</f>
        <v/>
      </c>
      <c r="F11" s="17" t="str">
        <f>IF(OR($A11="",$J11="Duplicate"),"",SUMPRODUCT(--(Requirements!$B$2:$B$500=$A11),--(Requirements!$A$2:$A$500&lt;&gt;""),--(Requirements!$E$2:$E$500="Gap")))</f>
        <v/>
      </c>
      <c r="G11" s="18" t="str">
        <f>IF(OR($A11="",$J11="Duplicate"),"",IF(B11=0,"n/a",(C11+D11)/B11))</f>
        <v/>
      </c>
      <c r="H11" s="19" t="str">
        <f>IF(OR($A11="",$J11="Duplicate"),"",IF(B11-SUMPRODUCT(--(Requirements!$B$2:$B$500=$A11),--(Requirements!$A$2:$A$500&lt;&gt;""),--ISNUMBER(Requirements!$F$2:$F$500),--(Requirements!$F$2:$F$500&gt;=0),--(Requirements!$F$2:$F$500&lt;=100000))&gt;0,"Check inputs",SUMPRODUCT(--(Requirements!$B$2:$B$500=$A11),--(Requirements!$A$2:$A$500&lt;&gt;""),Requirements!$F$2:$F$500)))</f>
        <v/>
      </c>
      <c r="I11" s="15" t="str">
        <f>IF(OR($A11="",$J11="Duplicate"),"",IF(OR(H11="Check inputs",NOT(AND(ISNUMBER(Dashboard!$B$3),N(Dashboard!$B$3)&gt;=0,N(Dashboard!$B$3)&lt;=1000000))),"Check inputs",H11*Dashboard!$B$3))</f>
        <v/>
      </c>
      <c r="J11" s="16" t="str">
        <f>IF($A11="","",IF(SUMPRODUCT(--($A$2:$A11=$A11))&gt;1,"Duplicate","OK"))</f>
        <v/>
      </c>
    </row>
    <row r="12" ht="22" customHeight="1" spans="1:10" x14ac:dyDescent="0.25">
      <c r="A12" s="13"/>
      <c r="B12" s="17" t="str">
        <f>IF(OR($A12="",$J12="Duplicate"),"",SUMPRODUCT(--(Requirements!$B$2:$B$500=$A12),--(Requirements!$A$2:$A$500&lt;&gt;"")))</f>
        <v/>
      </c>
      <c r="C12" s="17" t="str">
        <f>IF(OR($A12="",$J12="Duplicate"),"",SUMPRODUCT(--(Requirements!$B$2:$B$500=$A12),--(Requirements!$A$2:$A$500&lt;&gt;""),--(Requirements!$E$2:$E$500="Standard")))</f>
        <v/>
      </c>
      <c r="D12" s="17" t="str">
        <f>IF(OR($A12="",$J12="Duplicate"),"",SUMPRODUCT(--(Requirements!$B$2:$B$500=$A12),--(Requirements!$A$2:$A$500&lt;&gt;""),--(Requirements!$E$2:$E$500="Configure")))</f>
        <v/>
      </c>
      <c r="E12" s="17" t="str">
        <f>IF(OR($A12="",$J12="Duplicate"),"",SUMPRODUCT(--(Requirements!$B$2:$B$500=$A12),--(Requirements!$A$2:$A$500&lt;&gt;""),--(Requirements!$E$2:$E$500="Extend")))</f>
        <v/>
      </c>
      <c r="F12" s="17" t="str">
        <f>IF(OR($A12="",$J12="Duplicate"),"",SUMPRODUCT(--(Requirements!$B$2:$B$500=$A12),--(Requirements!$A$2:$A$500&lt;&gt;""),--(Requirements!$E$2:$E$500="Gap")))</f>
        <v/>
      </c>
      <c r="G12" s="18" t="str">
        <f>IF(OR($A12="",$J12="Duplicate"),"",IF(B12=0,"n/a",(C12+D12)/B12))</f>
        <v/>
      </c>
      <c r="H12" s="19" t="str">
        <f>IF(OR($A12="",$J12="Duplicate"),"",IF(B12-SUMPRODUCT(--(Requirements!$B$2:$B$500=$A12),--(Requirements!$A$2:$A$500&lt;&gt;""),--ISNUMBER(Requirements!$F$2:$F$500),--(Requirements!$F$2:$F$500&gt;=0),--(Requirements!$F$2:$F$500&lt;=100000))&gt;0,"Check inputs",SUMPRODUCT(--(Requirements!$B$2:$B$500=$A12),--(Requirements!$A$2:$A$500&lt;&gt;""),Requirements!$F$2:$F$500)))</f>
        <v/>
      </c>
      <c r="I12" s="15" t="str">
        <f>IF(OR($A12="",$J12="Duplicate"),"",IF(OR(H12="Check inputs",NOT(AND(ISNUMBER(Dashboard!$B$3),N(Dashboard!$B$3)&gt;=0,N(Dashboard!$B$3)&lt;=1000000))),"Check inputs",H12*Dashboard!$B$3))</f>
        <v/>
      </c>
      <c r="J12" s="16" t="str">
        <f>IF($A12="","",IF(SUMPRODUCT(--($A$2:$A12=$A12))&gt;1,"Duplicate","OK"))</f>
        <v/>
      </c>
    </row>
    <row r="13" ht="22" customHeight="1" spans="1:10" x14ac:dyDescent="0.25">
      <c r="A13" s="13"/>
      <c r="B13" s="17" t="str">
        <f>IF(OR($A13="",$J13="Duplicate"),"",SUMPRODUCT(--(Requirements!$B$2:$B$500=$A13),--(Requirements!$A$2:$A$500&lt;&gt;"")))</f>
        <v/>
      </c>
      <c r="C13" s="17" t="str">
        <f>IF(OR($A13="",$J13="Duplicate"),"",SUMPRODUCT(--(Requirements!$B$2:$B$500=$A13),--(Requirements!$A$2:$A$500&lt;&gt;""),--(Requirements!$E$2:$E$500="Standard")))</f>
        <v/>
      </c>
      <c r="D13" s="17" t="str">
        <f>IF(OR($A13="",$J13="Duplicate"),"",SUMPRODUCT(--(Requirements!$B$2:$B$500=$A13),--(Requirements!$A$2:$A$500&lt;&gt;""),--(Requirements!$E$2:$E$500="Configure")))</f>
        <v/>
      </c>
      <c r="E13" s="17" t="str">
        <f>IF(OR($A13="",$J13="Duplicate"),"",SUMPRODUCT(--(Requirements!$B$2:$B$500=$A13),--(Requirements!$A$2:$A$500&lt;&gt;""),--(Requirements!$E$2:$E$500="Extend")))</f>
        <v/>
      </c>
      <c r="F13" s="17" t="str">
        <f>IF(OR($A13="",$J13="Duplicate"),"",SUMPRODUCT(--(Requirements!$B$2:$B$500=$A13),--(Requirements!$A$2:$A$500&lt;&gt;""),--(Requirements!$E$2:$E$500="Gap")))</f>
        <v/>
      </c>
      <c r="G13" s="18" t="str">
        <f>IF(OR($A13="",$J13="Duplicate"),"",IF(B13=0,"n/a",(C13+D13)/B13))</f>
        <v/>
      </c>
      <c r="H13" s="19" t="str">
        <f>IF(OR($A13="",$J13="Duplicate"),"",IF(B13-SUMPRODUCT(--(Requirements!$B$2:$B$500=$A13),--(Requirements!$A$2:$A$500&lt;&gt;""),--ISNUMBER(Requirements!$F$2:$F$500),--(Requirements!$F$2:$F$500&gt;=0),--(Requirements!$F$2:$F$500&lt;=100000))&gt;0,"Check inputs",SUMPRODUCT(--(Requirements!$B$2:$B$500=$A13),--(Requirements!$A$2:$A$500&lt;&gt;""),Requirements!$F$2:$F$500)))</f>
        <v/>
      </c>
      <c r="I13" s="15" t="str">
        <f>IF(OR($A13="",$J13="Duplicate"),"",IF(OR(H13="Check inputs",NOT(AND(ISNUMBER(Dashboard!$B$3),N(Dashboard!$B$3)&gt;=0,N(Dashboard!$B$3)&lt;=1000000))),"Check inputs",H13*Dashboard!$B$3))</f>
        <v/>
      </c>
      <c r="J13" s="16" t="str">
        <f>IF($A13="","",IF(SUMPRODUCT(--($A$2:$A13=$A13))&gt;1,"Duplicate","OK"))</f>
        <v/>
      </c>
    </row>
    <row r="14" ht="22" customHeight="1" spans="1:10" x14ac:dyDescent="0.25">
      <c r="A14" s="13"/>
      <c r="B14" s="17" t="str">
        <f>IF(OR($A14="",$J14="Duplicate"),"",SUMPRODUCT(--(Requirements!$B$2:$B$500=$A14),--(Requirements!$A$2:$A$500&lt;&gt;"")))</f>
        <v/>
      </c>
      <c r="C14" s="17" t="str">
        <f>IF(OR($A14="",$J14="Duplicate"),"",SUMPRODUCT(--(Requirements!$B$2:$B$500=$A14),--(Requirements!$A$2:$A$500&lt;&gt;""),--(Requirements!$E$2:$E$500="Standard")))</f>
        <v/>
      </c>
      <c r="D14" s="17" t="str">
        <f>IF(OR($A14="",$J14="Duplicate"),"",SUMPRODUCT(--(Requirements!$B$2:$B$500=$A14),--(Requirements!$A$2:$A$500&lt;&gt;""),--(Requirements!$E$2:$E$500="Configure")))</f>
        <v/>
      </c>
      <c r="E14" s="17" t="str">
        <f>IF(OR($A14="",$J14="Duplicate"),"",SUMPRODUCT(--(Requirements!$B$2:$B$500=$A14),--(Requirements!$A$2:$A$500&lt;&gt;""),--(Requirements!$E$2:$E$500="Extend")))</f>
        <v/>
      </c>
      <c r="F14" s="17" t="str">
        <f>IF(OR($A14="",$J14="Duplicate"),"",SUMPRODUCT(--(Requirements!$B$2:$B$500=$A14),--(Requirements!$A$2:$A$500&lt;&gt;""),--(Requirements!$E$2:$E$500="Gap")))</f>
        <v/>
      </c>
      <c r="G14" s="18" t="str">
        <f>IF(OR($A14="",$J14="Duplicate"),"",IF(B14=0,"n/a",(C14+D14)/B14))</f>
        <v/>
      </c>
      <c r="H14" s="19" t="str">
        <f>IF(OR($A14="",$J14="Duplicate"),"",IF(B14-SUMPRODUCT(--(Requirements!$B$2:$B$500=$A14),--(Requirements!$A$2:$A$500&lt;&gt;""),--ISNUMBER(Requirements!$F$2:$F$500),--(Requirements!$F$2:$F$500&gt;=0),--(Requirements!$F$2:$F$500&lt;=100000))&gt;0,"Check inputs",SUMPRODUCT(--(Requirements!$B$2:$B$500=$A14),--(Requirements!$A$2:$A$500&lt;&gt;""),Requirements!$F$2:$F$500)))</f>
        <v/>
      </c>
      <c r="I14" s="15" t="str">
        <f>IF(OR($A14="",$J14="Duplicate"),"",IF(OR(H14="Check inputs",NOT(AND(ISNUMBER(Dashboard!$B$3),N(Dashboard!$B$3)&gt;=0,N(Dashboard!$B$3)&lt;=1000000))),"Check inputs",H14*Dashboard!$B$3))</f>
        <v/>
      </c>
      <c r="J14" s="16" t="str">
        <f>IF($A14="","",IF(SUMPRODUCT(--($A$2:$A14=$A14))&gt;1,"Duplicate","OK"))</f>
        <v/>
      </c>
    </row>
    <row r="15" ht="22" customHeight="1" spans="1:10" x14ac:dyDescent="0.25">
      <c r="A15" s="13"/>
      <c r="B15" s="17" t="str">
        <f>IF(OR($A15="",$J15="Duplicate"),"",SUMPRODUCT(--(Requirements!$B$2:$B$500=$A15),--(Requirements!$A$2:$A$500&lt;&gt;"")))</f>
        <v/>
      </c>
      <c r="C15" s="17" t="str">
        <f>IF(OR($A15="",$J15="Duplicate"),"",SUMPRODUCT(--(Requirements!$B$2:$B$500=$A15),--(Requirements!$A$2:$A$500&lt;&gt;""),--(Requirements!$E$2:$E$500="Standard")))</f>
        <v/>
      </c>
      <c r="D15" s="17" t="str">
        <f>IF(OR($A15="",$J15="Duplicate"),"",SUMPRODUCT(--(Requirements!$B$2:$B$500=$A15),--(Requirements!$A$2:$A$500&lt;&gt;""),--(Requirements!$E$2:$E$500="Configure")))</f>
        <v/>
      </c>
      <c r="E15" s="17" t="str">
        <f>IF(OR($A15="",$J15="Duplicate"),"",SUMPRODUCT(--(Requirements!$B$2:$B$500=$A15),--(Requirements!$A$2:$A$500&lt;&gt;""),--(Requirements!$E$2:$E$500="Extend")))</f>
        <v/>
      </c>
      <c r="F15" s="17" t="str">
        <f>IF(OR($A15="",$J15="Duplicate"),"",SUMPRODUCT(--(Requirements!$B$2:$B$500=$A15),--(Requirements!$A$2:$A$500&lt;&gt;""),--(Requirements!$E$2:$E$500="Gap")))</f>
        <v/>
      </c>
      <c r="G15" s="18" t="str">
        <f>IF(OR($A15="",$J15="Duplicate"),"",IF(B15=0,"n/a",(C15+D15)/B15))</f>
        <v/>
      </c>
      <c r="H15" s="19" t="str">
        <f>IF(OR($A15="",$J15="Duplicate"),"",IF(B15-SUMPRODUCT(--(Requirements!$B$2:$B$500=$A15),--(Requirements!$A$2:$A$500&lt;&gt;""),--ISNUMBER(Requirements!$F$2:$F$500),--(Requirements!$F$2:$F$500&gt;=0),--(Requirements!$F$2:$F$500&lt;=100000))&gt;0,"Check inputs",SUMPRODUCT(--(Requirements!$B$2:$B$500=$A15),--(Requirements!$A$2:$A$500&lt;&gt;""),Requirements!$F$2:$F$500)))</f>
        <v/>
      </c>
      <c r="I15" s="15" t="str">
        <f>IF(OR($A15="",$J15="Duplicate"),"",IF(OR(H15="Check inputs",NOT(AND(ISNUMBER(Dashboard!$B$3),N(Dashboard!$B$3)&gt;=0,N(Dashboard!$B$3)&lt;=1000000))),"Check inputs",H15*Dashboard!$B$3))</f>
        <v/>
      </c>
      <c r="J15" s="16" t="str">
        <f>IF($A15="","",IF(SUMPRODUCT(--($A$2:$A15=$A15))&gt;1,"Duplicate","OK"))</f>
        <v/>
      </c>
    </row>
    <row r="16" ht="22" customHeight="1" spans="1:10" x14ac:dyDescent="0.25">
      <c r="A16" s="13"/>
      <c r="B16" s="17" t="str">
        <f>IF(OR($A16="",$J16="Duplicate"),"",SUMPRODUCT(--(Requirements!$B$2:$B$500=$A16),--(Requirements!$A$2:$A$500&lt;&gt;"")))</f>
        <v/>
      </c>
      <c r="C16" s="17" t="str">
        <f>IF(OR($A16="",$J16="Duplicate"),"",SUMPRODUCT(--(Requirements!$B$2:$B$500=$A16),--(Requirements!$A$2:$A$500&lt;&gt;""),--(Requirements!$E$2:$E$500="Standard")))</f>
        <v/>
      </c>
      <c r="D16" s="17" t="str">
        <f>IF(OR($A16="",$J16="Duplicate"),"",SUMPRODUCT(--(Requirements!$B$2:$B$500=$A16),--(Requirements!$A$2:$A$500&lt;&gt;""),--(Requirements!$E$2:$E$500="Configure")))</f>
        <v/>
      </c>
      <c r="E16" s="17" t="str">
        <f>IF(OR($A16="",$J16="Duplicate"),"",SUMPRODUCT(--(Requirements!$B$2:$B$500=$A16),--(Requirements!$A$2:$A$500&lt;&gt;""),--(Requirements!$E$2:$E$500="Extend")))</f>
        <v/>
      </c>
      <c r="F16" s="17" t="str">
        <f>IF(OR($A16="",$J16="Duplicate"),"",SUMPRODUCT(--(Requirements!$B$2:$B$500=$A16),--(Requirements!$A$2:$A$500&lt;&gt;""),--(Requirements!$E$2:$E$500="Gap")))</f>
        <v/>
      </c>
      <c r="G16" s="18" t="str">
        <f>IF(OR($A16="",$J16="Duplicate"),"",IF(B16=0,"n/a",(C16+D16)/B16))</f>
        <v/>
      </c>
      <c r="H16" s="19" t="str">
        <f>IF(OR($A16="",$J16="Duplicate"),"",IF(B16-SUMPRODUCT(--(Requirements!$B$2:$B$500=$A16),--(Requirements!$A$2:$A$500&lt;&gt;""),--ISNUMBER(Requirements!$F$2:$F$500),--(Requirements!$F$2:$F$500&gt;=0),--(Requirements!$F$2:$F$500&lt;=100000))&gt;0,"Check inputs",SUMPRODUCT(--(Requirements!$B$2:$B$500=$A16),--(Requirements!$A$2:$A$500&lt;&gt;""),Requirements!$F$2:$F$500)))</f>
        <v/>
      </c>
      <c r="I16" s="15" t="str">
        <f>IF(OR($A16="",$J16="Duplicate"),"",IF(OR(H16="Check inputs",NOT(AND(ISNUMBER(Dashboard!$B$3),N(Dashboard!$B$3)&gt;=0,N(Dashboard!$B$3)&lt;=1000000))),"Check inputs",H16*Dashboard!$B$3))</f>
        <v/>
      </c>
      <c r="J16" s="16" t="str">
        <f>IF($A16="","",IF(SUMPRODUCT(--($A$2:$A16=$A16))&gt;1,"Duplicate","OK"))</f>
        <v/>
      </c>
    </row>
    <row r="17" ht="22" customHeight="1" spans="1:10" x14ac:dyDescent="0.25">
      <c r="A17" s="13"/>
      <c r="B17" s="17" t="str">
        <f>IF(OR($A17="",$J17="Duplicate"),"",SUMPRODUCT(--(Requirements!$B$2:$B$500=$A17),--(Requirements!$A$2:$A$500&lt;&gt;"")))</f>
        <v/>
      </c>
      <c r="C17" s="17" t="str">
        <f>IF(OR($A17="",$J17="Duplicate"),"",SUMPRODUCT(--(Requirements!$B$2:$B$500=$A17),--(Requirements!$A$2:$A$500&lt;&gt;""),--(Requirements!$E$2:$E$500="Standard")))</f>
        <v/>
      </c>
      <c r="D17" s="17" t="str">
        <f>IF(OR($A17="",$J17="Duplicate"),"",SUMPRODUCT(--(Requirements!$B$2:$B$500=$A17),--(Requirements!$A$2:$A$500&lt;&gt;""),--(Requirements!$E$2:$E$500="Configure")))</f>
        <v/>
      </c>
      <c r="E17" s="17" t="str">
        <f>IF(OR($A17="",$J17="Duplicate"),"",SUMPRODUCT(--(Requirements!$B$2:$B$500=$A17),--(Requirements!$A$2:$A$500&lt;&gt;""),--(Requirements!$E$2:$E$500="Extend")))</f>
        <v/>
      </c>
      <c r="F17" s="17" t="str">
        <f>IF(OR($A17="",$J17="Duplicate"),"",SUMPRODUCT(--(Requirements!$B$2:$B$500=$A17),--(Requirements!$A$2:$A$500&lt;&gt;""),--(Requirements!$E$2:$E$500="Gap")))</f>
        <v/>
      </c>
      <c r="G17" s="18" t="str">
        <f>IF(OR($A17="",$J17="Duplicate"),"",IF(B17=0,"n/a",(C17+D17)/B17))</f>
        <v/>
      </c>
      <c r="H17" s="19" t="str">
        <f>IF(OR($A17="",$J17="Duplicate"),"",IF(B17-SUMPRODUCT(--(Requirements!$B$2:$B$500=$A17),--(Requirements!$A$2:$A$500&lt;&gt;""),--ISNUMBER(Requirements!$F$2:$F$500),--(Requirements!$F$2:$F$500&gt;=0),--(Requirements!$F$2:$F$500&lt;=100000))&gt;0,"Check inputs",SUMPRODUCT(--(Requirements!$B$2:$B$500=$A17),--(Requirements!$A$2:$A$500&lt;&gt;""),Requirements!$F$2:$F$500)))</f>
        <v/>
      </c>
      <c r="I17" s="15" t="str">
        <f>IF(OR($A17="",$J17="Duplicate"),"",IF(OR(H17="Check inputs",NOT(AND(ISNUMBER(Dashboard!$B$3),N(Dashboard!$B$3)&gt;=0,N(Dashboard!$B$3)&lt;=1000000))),"Check inputs",H17*Dashboard!$B$3))</f>
        <v/>
      </c>
      <c r="J17" s="16" t="str">
        <f>IF($A17="","",IF(SUMPRODUCT(--($A$2:$A17=$A17))&gt;1,"Duplicate","OK"))</f>
        <v/>
      </c>
    </row>
    <row r="18" ht="22" customHeight="1" spans="1:10" x14ac:dyDescent="0.25">
      <c r="A18" s="13"/>
      <c r="B18" s="17" t="str">
        <f>IF(OR($A18="",$J18="Duplicate"),"",SUMPRODUCT(--(Requirements!$B$2:$B$500=$A18),--(Requirements!$A$2:$A$500&lt;&gt;"")))</f>
        <v/>
      </c>
      <c r="C18" s="17" t="str">
        <f>IF(OR($A18="",$J18="Duplicate"),"",SUMPRODUCT(--(Requirements!$B$2:$B$500=$A18),--(Requirements!$A$2:$A$500&lt;&gt;""),--(Requirements!$E$2:$E$500="Standard")))</f>
        <v/>
      </c>
      <c r="D18" s="17" t="str">
        <f>IF(OR($A18="",$J18="Duplicate"),"",SUMPRODUCT(--(Requirements!$B$2:$B$500=$A18),--(Requirements!$A$2:$A$500&lt;&gt;""),--(Requirements!$E$2:$E$500="Configure")))</f>
        <v/>
      </c>
      <c r="E18" s="17" t="str">
        <f>IF(OR($A18="",$J18="Duplicate"),"",SUMPRODUCT(--(Requirements!$B$2:$B$500=$A18),--(Requirements!$A$2:$A$500&lt;&gt;""),--(Requirements!$E$2:$E$500="Extend")))</f>
        <v/>
      </c>
      <c r="F18" s="17" t="str">
        <f>IF(OR($A18="",$J18="Duplicate"),"",SUMPRODUCT(--(Requirements!$B$2:$B$500=$A18),--(Requirements!$A$2:$A$500&lt;&gt;""),--(Requirements!$E$2:$E$500="Gap")))</f>
        <v/>
      </c>
      <c r="G18" s="18" t="str">
        <f>IF(OR($A18="",$J18="Duplicate"),"",IF(B18=0,"n/a",(C18+D18)/B18))</f>
        <v/>
      </c>
      <c r="H18" s="19" t="str">
        <f>IF(OR($A18="",$J18="Duplicate"),"",IF(B18-SUMPRODUCT(--(Requirements!$B$2:$B$500=$A18),--(Requirements!$A$2:$A$500&lt;&gt;""),--ISNUMBER(Requirements!$F$2:$F$500),--(Requirements!$F$2:$F$500&gt;=0),--(Requirements!$F$2:$F$500&lt;=100000))&gt;0,"Check inputs",SUMPRODUCT(--(Requirements!$B$2:$B$500=$A18),--(Requirements!$A$2:$A$500&lt;&gt;""),Requirements!$F$2:$F$500)))</f>
        <v/>
      </c>
      <c r="I18" s="15" t="str">
        <f>IF(OR($A18="",$J18="Duplicate"),"",IF(OR(H18="Check inputs",NOT(AND(ISNUMBER(Dashboard!$B$3),N(Dashboard!$B$3)&gt;=0,N(Dashboard!$B$3)&lt;=1000000))),"Check inputs",H18*Dashboard!$B$3))</f>
        <v/>
      </c>
      <c r="J18" s="16" t="str">
        <f>IF($A18="","",IF(SUMPRODUCT(--($A$2:$A18=$A18))&gt;1,"Duplicate","OK"))</f>
        <v/>
      </c>
    </row>
    <row r="19" ht="22" customHeight="1" spans="1:10" x14ac:dyDescent="0.25">
      <c r="A19" s="13"/>
      <c r="B19" s="17" t="str">
        <f>IF(OR($A19="",$J19="Duplicate"),"",SUMPRODUCT(--(Requirements!$B$2:$B$500=$A19),--(Requirements!$A$2:$A$500&lt;&gt;"")))</f>
        <v/>
      </c>
      <c r="C19" s="17" t="str">
        <f>IF(OR($A19="",$J19="Duplicate"),"",SUMPRODUCT(--(Requirements!$B$2:$B$500=$A19),--(Requirements!$A$2:$A$500&lt;&gt;""),--(Requirements!$E$2:$E$500="Standard")))</f>
        <v/>
      </c>
      <c r="D19" s="17" t="str">
        <f>IF(OR($A19="",$J19="Duplicate"),"",SUMPRODUCT(--(Requirements!$B$2:$B$500=$A19),--(Requirements!$A$2:$A$500&lt;&gt;""),--(Requirements!$E$2:$E$500="Configure")))</f>
        <v/>
      </c>
      <c r="E19" s="17" t="str">
        <f>IF(OR($A19="",$J19="Duplicate"),"",SUMPRODUCT(--(Requirements!$B$2:$B$500=$A19),--(Requirements!$A$2:$A$500&lt;&gt;""),--(Requirements!$E$2:$E$500="Extend")))</f>
        <v/>
      </c>
      <c r="F19" s="17" t="str">
        <f>IF(OR($A19="",$J19="Duplicate"),"",SUMPRODUCT(--(Requirements!$B$2:$B$500=$A19),--(Requirements!$A$2:$A$500&lt;&gt;""),--(Requirements!$E$2:$E$500="Gap")))</f>
        <v/>
      </c>
      <c r="G19" s="18" t="str">
        <f>IF(OR($A19="",$J19="Duplicate"),"",IF(B19=0,"n/a",(C19+D19)/B19))</f>
        <v/>
      </c>
      <c r="H19" s="19" t="str">
        <f>IF(OR($A19="",$J19="Duplicate"),"",IF(B19-SUMPRODUCT(--(Requirements!$B$2:$B$500=$A19),--(Requirements!$A$2:$A$500&lt;&gt;""),--ISNUMBER(Requirements!$F$2:$F$500),--(Requirements!$F$2:$F$500&gt;=0),--(Requirements!$F$2:$F$500&lt;=100000))&gt;0,"Check inputs",SUMPRODUCT(--(Requirements!$B$2:$B$500=$A19),--(Requirements!$A$2:$A$500&lt;&gt;""),Requirements!$F$2:$F$500)))</f>
        <v/>
      </c>
      <c r="I19" s="15" t="str">
        <f>IF(OR($A19="",$J19="Duplicate"),"",IF(OR(H19="Check inputs",NOT(AND(ISNUMBER(Dashboard!$B$3),N(Dashboard!$B$3)&gt;=0,N(Dashboard!$B$3)&lt;=1000000))),"Check inputs",H19*Dashboard!$B$3))</f>
        <v/>
      </c>
      <c r="J19" s="16" t="str">
        <f>IF($A19="","",IF(SUMPRODUCT(--($A$2:$A19=$A19))&gt;1,"Duplicate","OK"))</f>
        <v/>
      </c>
    </row>
    <row r="20" ht="22" customHeight="1" spans="1:10" x14ac:dyDescent="0.25">
      <c r="A20" s="13"/>
      <c r="B20" s="17" t="str">
        <f>IF(OR($A20="",$J20="Duplicate"),"",SUMPRODUCT(--(Requirements!$B$2:$B$500=$A20),--(Requirements!$A$2:$A$500&lt;&gt;"")))</f>
        <v/>
      </c>
      <c r="C20" s="17" t="str">
        <f>IF(OR($A20="",$J20="Duplicate"),"",SUMPRODUCT(--(Requirements!$B$2:$B$500=$A20),--(Requirements!$A$2:$A$500&lt;&gt;""),--(Requirements!$E$2:$E$500="Standard")))</f>
        <v/>
      </c>
      <c r="D20" s="17" t="str">
        <f>IF(OR($A20="",$J20="Duplicate"),"",SUMPRODUCT(--(Requirements!$B$2:$B$500=$A20),--(Requirements!$A$2:$A$500&lt;&gt;""),--(Requirements!$E$2:$E$500="Configure")))</f>
        <v/>
      </c>
      <c r="E20" s="17" t="str">
        <f>IF(OR($A20="",$J20="Duplicate"),"",SUMPRODUCT(--(Requirements!$B$2:$B$500=$A20),--(Requirements!$A$2:$A$500&lt;&gt;""),--(Requirements!$E$2:$E$500="Extend")))</f>
        <v/>
      </c>
      <c r="F20" s="17" t="str">
        <f>IF(OR($A20="",$J20="Duplicate"),"",SUMPRODUCT(--(Requirements!$B$2:$B$500=$A20),--(Requirements!$A$2:$A$500&lt;&gt;""),--(Requirements!$E$2:$E$500="Gap")))</f>
        <v/>
      </c>
      <c r="G20" s="18" t="str">
        <f>IF(OR($A20="",$J20="Duplicate"),"",IF(B20=0,"n/a",(C20+D20)/B20))</f>
        <v/>
      </c>
      <c r="H20" s="19" t="str">
        <f>IF(OR($A20="",$J20="Duplicate"),"",IF(B20-SUMPRODUCT(--(Requirements!$B$2:$B$500=$A20),--(Requirements!$A$2:$A$500&lt;&gt;""),--ISNUMBER(Requirements!$F$2:$F$500),--(Requirements!$F$2:$F$500&gt;=0),--(Requirements!$F$2:$F$500&lt;=100000))&gt;0,"Check inputs",SUMPRODUCT(--(Requirements!$B$2:$B$500=$A20),--(Requirements!$A$2:$A$500&lt;&gt;""),Requirements!$F$2:$F$500)))</f>
        <v/>
      </c>
      <c r="I20" s="15" t="str">
        <f>IF(OR($A20="",$J20="Duplicate"),"",IF(OR(H20="Check inputs",NOT(AND(ISNUMBER(Dashboard!$B$3),N(Dashboard!$B$3)&gt;=0,N(Dashboard!$B$3)&lt;=1000000))),"Check inputs",H20*Dashboard!$B$3))</f>
        <v/>
      </c>
      <c r="J20" s="16" t="str">
        <f>IF($A20="","",IF(SUMPRODUCT(--($A$2:$A20=$A20))&gt;1,"Duplicate","OK"))</f>
        <v/>
      </c>
    </row>
    <row r="21" ht="22" customHeight="1" spans="1:10" x14ac:dyDescent="0.25">
      <c r="A21" s="13"/>
      <c r="B21" s="17" t="str">
        <f>IF(OR($A21="",$J21="Duplicate"),"",SUMPRODUCT(--(Requirements!$B$2:$B$500=$A21),--(Requirements!$A$2:$A$500&lt;&gt;"")))</f>
        <v/>
      </c>
      <c r="C21" s="17" t="str">
        <f>IF(OR($A21="",$J21="Duplicate"),"",SUMPRODUCT(--(Requirements!$B$2:$B$500=$A21),--(Requirements!$A$2:$A$500&lt;&gt;""),--(Requirements!$E$2:$E$500="Standard")))</f>
        <v/>
      </c>
      <c r="D21" s="17" t="str">
        <f>IF(OR($A21="",$J21="Duplicate"),"",SUMPRODUCT(--(Requirements!$B$2:$B$500=$A21),--(Requirements!$A$2:$A$500&lt;&gt;""),--(Requirements!$E$2:$E$500="Configure")))</f>
        <v/>
      </c>
      <c r="E21" s="17" t="str">
        <f>IF(OR($A21="",$J21="Duplicate"),"",SUMPRODUCT(--(Requirements!$B$2:$B$500=$A21),--(Requirements!$A$2:$A$500&lt;&gt;""),--(Requirements!$E$2:$E$500="Extend")))</f>
        <v/>
      </c>
      <c r="F21" s="17" t="str">
        <f>IF(OR($A21="",$J21="Duplicate"),"",SUMPRODUCT(--(Requirements!$B$2:$B$500=$A21),--(Requirements!$A$2:$A$500&lt;&gt;""),--(Requirements!$E$2:$E$500="Gap")))</f>
        <v/>
      </c>
      <c r="G21" s="18" t="str">
        <f>IF(OR($A21="",$J21="Duplicate"),"",IF(B21=0,"n/a",(C21+D21)/B21))</f>
        <v/>
      </c>
      <c r="H21" s="19" t="str">
        <f>IF(OR($A21="",$J21="Duplicate"),"",IF(B21-SUMPRODUCT(--(Requirements!$B$2:$B$500=$A21),--(Requirements!$A$2:$A$500&lt;&gt;""),--ISNUMBER(Requirements!$F$2:$F$500),--(Requirements!$F$2:$F$500&gt;=0),--(Requirements!$F$2:$F$500&lt;=100000))&gt;0,"Check inputs",SUMPRODUCT(--(Requirements!$B$2:$B$500=$A21),--(Requirements!$A$2:$A$500&lt;&gt;""),Requirements!$F$2:$F$500)))</f>
        <v/>
      </c>
      <c r="I21" s="15" t="str">
        <f>IF(OR($A21="",$J21="Duplicate"),"",IF(OR(H21="Check inputs",NOT(AND(ISNUMBER(Dashboard!$B$3),N(Dashboard!$B$3)&gt;=0,N(Dashboard!$B$3)&lt;=1000000))),"Check inputs",H21*Dashboard!$B$3))</f>
        <v/>
      </c>
      <c r="J21" s="16" t="str">
        <f>IF($A21="","",IF(SUMPRODUCT(--($A$2:$A21=$A21))&gt;1,"Duplicate","OK"))</f>
        <v/>
      </c>
    </row>
  </sheetData>
  <conditionalFormatting sqref="J2:J21">
    <cfRule type="expression" dxfId="9" priority="30">
      <formula>$J2="Duplicate"</formula>
    </cfRule>
  </conditionalFormatting>
  <dataValidations count="20">
    <dataValidation type="custom" allowBlank="1" showErrorMessage="1" errorTitle="Duplicate area" error="List each process area once." sqref="A10">
      <formula1>SUMPRODUCT(--($A$2:$A$21=A10))=1</formula1>
    </dataValidation>
    <dataValidation type="custom" allowBlank="1" showErrorMessage="1" errorTitle="Duplicate area" error="List each process area once." sqref="A11">
      <formula1>SUMPRODUCT(--($A$2:$A$21=A11))=1</formula1>
    </dataValidation>
    <dataValidation type="custom" allowBlank="1" showErrorMessage="1" errorTitle="Duplicate area" error="List each process area once." sqref="A12">
      <formula1>SUMPRODUCT(--($A$2:$A$21=A12))=1</formula1>
    </dataValidation>
    <dataValidation type="custom" allowBlank="1" showErrorMessage="1" errorTitle="Duplicate area" error="List each process area once." sqref="A13">
      <formula1>SUMPRODUCT(--($A$2:$A$21=A13))=1</formula1>
    </dataValidation>
    <dataValidation type="custom" allowBlank="1" showErrorMessage="1" errorTitle="Duplicate area" error="List each process area once." sqref="A14">
      <formula1>SUMPRODUCT(--($A$2:$A$21=A14))=1</formula1>
    </dataValidation>
    <dataValidation type="custom" allowBlank="1" showErrorMessage="1" errorTitle="Duplicate area" error="List each process area once." sqref="A15">
      <formula1>SUMPRODUCT(--($A$2:$A$21=A15))=1</formula1>
    </dataValidation>
    <dataValidation type="custom" allowBlank="1" showErrorMessage="1" errorTitle="Duplicate area" error="List each process area once." sqref="A16">
      <formula1>SUMPRODUCT(--($A$2:$A$21=A16))=1</formula1>
    </dataValidation>
    <dataValidation type="custom" allowBlank="1" showErrorMessage="1" errorTitle="Duplicate area" error="List each process area once." sqref="A17">
      <formula1>SUMPRODUCT(--($A$2:$A$21=A17))=1</formula1>
    </dataValidation>
    <dataValidation type="custom" allowBlank="1" showErrorMessage="1" errorTitle="Duplicate area" error="List each process area once." sqref="A18">
      <formula1>SUMPRODUCT(--($A$2:$A$21=A18))=1</formula1>
    </dataValidation>
    <dataValidation type="custom" allowBlank="1" showErrorMessage="1" errorTitle="Duplicate area" error="List each process area once." sqref="A19">
      <formula1>SUMPRODUCT(--($A$2:$A$21=A19))=1</formula1>
    </dataValidation>
    <dataValidation type="custom" allowBlank="1" showErrorMessage="1" errorTitle="Duplicate area" error="List each process area once." sqref="A2">
      <formula1>SUMPRODUCT(--($A$2:$A$21=A2))=1</formula1>
    </dataValidation>
    <dataValidation type="custom" allowBlank="1" showErrorMessage="1" errorTitle="Duplicate area" error="List each process area once." sqref="A20">
      <formula1>SUMPRODUCT(--($A$2:$A$21=A20))=1</formula1>
    </dataValidation>
    <dataValidation type="custom" allowBlank="1" showErrorMessage="1" errorTitle="Duplicate area" error="List each process area once." sqref="A21">
      <formula1>SUMPRODUCT(--($A$2:$A$21=A21))=1</formula1>
    </dataValidation>
    <dataValidation type="custom" allowBlank="1" showErrorMessage="1" errorTitle="Duplicate area" error="List each process area once." sqref="A3">
      <formula1>SUMPRODUCT(--($A$2:$A$21=A3))=1</formula1>
    </dataValidation>
    <dataValidation type="custom" allowBlank="1" showErrorMessage="1" errorTitle="Duplicate area" error="List each process area once." sqref="A4">
      <formula1>SUMPRODUCT(--($A$2:$A$21=A4))=1</formula1>
    </dataValidation>
    <dataValidation type="custom" allowBlank="1" showErrorMessage="1" errorTitle="Duplicate area" error="List each process area once." sqref="A5">
      <formula1>SUMPRODUCT(--($A$2:$A$21=A5))=1</formula1>
    </dataValidation>
    <dataValidation type="custom" allowBlank="1" showErrorMessage="1" errorTitle="Duplicate area" error="List each process area once." sqref="A6">
      <formula1>SUMPRODUCT(--($A$2:$A$21=A6))=1</formula1>
    </dataValidation>
    <dataValidation type="custom" allowBlank="1" showErrorMessage="1" errorTitle="Duplicate area" error="List each process area once." sqref="A7">
      <formula1>SUMPRODUCT(--($A$2:$A$21=A7))=1</formula1>
    </dataValidation>
    <dataValidation type="custom" allowBlank="1" showErrorMessage="1" errorTitle="Duplicate area" error="List each process area once." sqref="A8">
      <formula1>SUMPRODUCT(--($A$2:$A$21=A8))=1</formula1>
    </dataValidation>
    <dataValidation type="custom" allowBlank="1" showErrorMessage="1" errorTitle="Duplicate area" error="List each process area once." sqref="A9">
      <formula1>SUMPRODUCT(--($A$2:$A$21=A9))=1</formula1>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workbookViewId="0" showGridLines="0"/>
  </sheetViews>
  <sheetFormatPr defaultRowHeight="15" outlineLevelRow="0" outlineLevelCol="0" x14ac:dyDescent="55"/>
  <cols>
    <col min="1" max="1" width="30" customWidth="1"/>
    <col min="2" max="2" width="16" customWidth="1"/>
    <col min="3" max="3" width="72" customWidth="1"/>
  </cols>
  <sheetData>
    <row r="1" spans="1:3" x14ac:dyDescent="0.25">
      <c r="A1" s="20" t="s">
        <v>0</v>
      </c>
      <c r="B1" s="20"/>
      <c r="C1" s="20"/>
    </row>
    <row r="3" spans="1:3" x14ac:dyDescent="0.25">
      <c r="A3" s="21" t="s">
        <v>87</v>
      </c>
      <c r="B3" s="22">
        <v>1200</v>
      </c>
      <c r="C3" t="s">
        <v>88</v>
      </c>
    </row>
    <row r="5" ht="22" customHeight="1" spans="1:3" x14ac:dyDescent="0.25">
      <c r="A5" s="23" t="s">
        <v>89</v>
      </c>
      <c r="B5" s="24">
        <f>COUNTA(Requirements!A2:A500)</f>
        <v>12</v>
      </c>
      <c r="C5" s="25" t="s">
        <v>90</v>
      </c>
    </row>
    <row r="6" ht="22" customHeight="1" spans="1:3" x14ac:dyDescent="0.25">
      <c r="A6" s="23" t="s">
        <v>83</v>
      </c>
      <c r="B6" s="26">
        <f>IF(B5=0,"n/a",(COUNTIFS(Requirements!A2:A500,"&lt;&gt;",Requirements!E2:E500,"Standard")+COUNTIFS(Requirements!A2:A500,"&lt;&gt;",Requirements!E2:E500,"Configure"))/B5)</f>
        <v>0.583333333333333</v>
      </c>
      <c r="C6" s="25" t="s">
        <v>91</v>
      </c>
    </row>
    <row r="7" ht="22" customHeight="1" spans="1:3" x14ac:dyDescent="0.25">
      <c r="A7" s="23" t="s">
        <v>92</v>
      </c>
      <c r="B7" s="24">
        <f>COUNTIFS(Requirements!A2:A500,"&lt;&gt;",Requirements!E2:E500,"Gap")</f>
        <v>2</v>
      </c>
      <c r="C7" s="25" t="s">
        <v>93</v>
      </c>
    </row>
    <row r="8" ht="22" customHeight="1" spans="1:3" x14ac:dyDescent="0.25">
      <c r="A8" s="23" t="s">
        <v>94</v>
      </c>
      <c r="B8" s="24">
        <f>IF(B7-COUNTIFS(Requirements!A2:A500,"&lt;&gt;",Requirements!E2:E500,"Gap",Requirements!D2:D500,"Must")-COUNTIFS(Requirements!A2:A500,"&lt;&gt;",Requirements!E2:E500,"Gap",Requirements!D2:D500,"Should")-COUNTIFS(Requirements!A2:A500,"&lt;&gt;",Requirements!E2:E500,"Gap",Requirements!D2:D500,"Could")&gt;0,"Check inputs",COUNTIFS(Requirements!A2:A500,"&lt;&gt;",Requirements!E2:E500,"Gap",Requirements!D2:D500,"Must"))</f>
        <v>1</v>
      </c>
      <c r="C8" s="25" t="s">
        <v>95</v>
      </c>
    </row>
    <row r="9" ht="22" customHeight="1" spans="1:3" x14ac:dyDescent="0.25">
      <c r="A9" s="23" t="s">
        <v>96</v>
      </c>
      <c r="B9" s="27">
        <f>IF(COUNTIFS(Requirements!A2:A500,"&lt;&gt;",Requirements!E2:E500,"Extend")+B7-COUNTIFS(Requirements!A2:A500,"&lt;&gt;",Requirements!E2:E500,"Extend",Requirements!F2:F500,"&gt;=0",Requirements!F2:F500,"&lt;=100000")-COUNTIFS(Requirements!A2:A500,"&lt;&gt;",Requirements!E2:E500,"Gap",Requirements!F2:F500,"&gt;=0",Requirements!F2:F500,"&lt;=100000")&gt;0,"Check inputs",SUMIFS(Requirements!F2:F500,Requirements!A2:A500,"&lt;&gt;",Requirements!E2:E500,"Extend")+SUMIFS(Requirements!F2:F500,Requirements!A2:A500,"&lt;&gt;",Requirements!E2:E500,"Gap"))</f>
        <v>70</v>
      </c>
      <c r="C9" s="25" t="s">
        <v>97</v>
      </c>
    </row>
    <row r="10" ht="22" customHeight="1" spans="1:3" x14ac:dyDescent="0.25">
      <c r="A10" s="23" t="s">
        <v>53</v>
      </c>
      <c r="B10" s="28">
        <f>IF(COUNTIF(Requirements!H2:H500,"Check inputs")&gt;0,"Check inputs",SUM(Requirements!H2:H500))</f>
        <v>108000</v>
      </c>
      <c r="C10" s="25" t="s">
        <v>98</v>
      </c>
    </row>
    <row r="11" ht="22" customHeight="1" spans="1:3" x14ac:dyDescent="0.25">
      <c r="A11" s="23" t="str">
        <f>IF(Summary!$A$5="","Area in Summary row 5",Summary!$A$5&amp;" fit to standard")</f>
        <v>Warehouse fit to standard</v>
      </c>
      <c r="B11" s="26">
        <f>IF(Summary!$A$5="","n/a",Summary!$G$5)</f>
        <v>0.666666666666667</v>
      </c>
      <c r="C11" s="25" t="s">
        <v>99</v>
      </c>
    </row>
    <row r="12" ht="22" customHeight="1" spans="1:3" x14ac:dyDescent="0.25">
      <c r="A12" s="23" t="s">
        <v>100</v>
      </c>
      <c r="B12" s="24">
        <f>B5-COUNTIFS(Requirements!A2:A500,"&lt;&gt;",Requirements!E2:E500,"Standard")-COUNTIFS(Requirements!A2:A500,"&lt;&gt;",Requirements!E2:E500,"Configure")-COUNTIFS(Requirements!A2:A500,"&lt;&gt;",Requirements!E2:E500,"Extend")-B7</f>
        <v>0</v>
      </c>
      <c r="C12" s="25" t="s">
        <v>101</v>
      </c>
    </row>
    <row r="13" ht="22" customHeight="1" spans="1:3" x14ac:dyDescent="0.25">
      <c r="A13" s="23" t="s">
        <v>102</v>
      </c>
      <c r="B13" s="24">
        <f>COUNTIF(Requirements!I2:I500,"Check area")</f>
        <v>0</v>
      </c>
      <c r="C13" s="25" t="s">
        <v>103</v>
      </c>
    </row>
    <row r="14" ht="22" customHeight="1" spans="1:3" x14ac:dyDescent="0.25">
      <c r="A14" s="23" t="s">
        <v>104</v>
      </c>
      <c r="B14" s="24">
        <f>COUNTIF(Requirements!I2:I500,"Check ID")</f>
        <v>0</v>
      </c>
      <c r="C14" s="25" t="s">
        <v>105</v>
      </c>
    </row>
    <row r="15" ht="22" customHeight="1" spans="1:3" x14ac:dyDescent="0.25">
      <c r="A15" s="23" t="s">
        <v>106</v>
      </c>
      <c r="B15" s="24">
        <f>COUNTIF(Requirements!I2:I500,"Duplicate ID")</f>
        <v>0</v>
      </c>
      <c r="C15" s="25" t="s">
        <v>107</v>
      </c>
    </row>
    <row r="16" ht="22" customHeight="1" spans="1:3" x14ac:dyDescent="0.25">
      <c r="A16" s="23" t="s">
        <v>108</v>
      </c>
      <c r="B16" s="24">
        <f>COUNTIF(Requirements!I2:I500,"Check inputs")+IF(AND(ISNUMBER(B3),N(B3)&gt;=0,N(B3)&lt;=1000000),0,1)</f>
        <v>0</v>
      </c>
      <c r="C16" s="25" t="s">
        <v>109</v>
      </c>
    </row>
    <row r="17" ht="22" customHeight="1" spans="1:3" x14ac:dyDescent="0.25">
      <c r="A17" s="23" t="s">
        <v>110</v>
      </c>
      <c r="B17" s="24">
        <f>COUNTIF(Summary!J2:J21,"Duplicate")</f>
        <v>0</v>
      </c>
      <c r="C17" s="25" t="s">
        <v>111</v>
      </c>
    </row>
    <row r="18" ht="22" customHeight="1" spans="1:3" x14ac:dyDescent="0.25">
      <c r="A18" s="23" t="s">
        <v>112</v>
      </c>
      <c r="B18" s="29" t="str">
        <f>IF(SUM(B12:B17)&gt;0,"Check data",IF(B5=0,"n/a","OK"))</f>
        <v>OK</v>
      </c>
      <c r="C18" s="25" t="s">
        <v>113</v>
      </c>
    </row>
    <row r="20" ht="30" customHeight="1" spans="1:3" x14ac:dyDescent="0.25">
      <c r="A20" s="30" t="s">
        <v>29</v>
      </c>
      <c r="B20" s="30"/>
      <c r="C20" s="30"/>
    </row>
  </sheetData>
  <mergeCells count="2">
    <mergeCell ref="A1:C1"/>
    <mergeCell ref="A20:C20"/>
  </mergeCells>
  <conditionalFormatting sqref="B8">
    <cfRule type="expression" dxfId="10" priority="5">
      <formula>OR($B$8="Check inputs",N($B$8)&gt;0)</formula>
    </cfRule>
  </conditionalFormatting>
  <conditionalFormatting sqref="B12">
    <cfRule type="expression" dxfId="11" priority="6">
      <formula>B12&gt;0</formula>
    </cfRule>
  </conditionalFormatting>
  <conditionalFormatting sqref="B13">
    <cfRule type="expression" dxfId="12" priority="7">
      <formula>B13&gt;0</formula>
    </cfRule>
  </conditionalFormatting>
  <conditionalFormatting sqref="B14">
    <cfRule type="expression" dxfId="13" priority="8">
      <formula>B14&gt;0</formula>
    </cfRule>
  </conditionalFormatting>
  <conditionalFormatting sqref="B15">
    <cfRule type="expression" dxfId="14" priority="9">
      <formula>B15&gt;0</formula>
    </cfRule>
  </conditionalFormatting>
  <conditionalFormatting sqref="B16">
    <cfRule type="expression" dxfId="15" priority="10">
      <formula>B16&gt;0</formula>
    </cfRule>
  </conditionalFormatting>
  <conditionalFormatting sqref="B17">
    <cfRule type="expression" dxfId="16" priority="11">
      <formula>B17&gt;0</formula>
    </cfRule>
  </conditionalFormatting>
  <conditionalFormatting sqref="B18">
    <cfRule type="expression" dxfId="17" priority="31">
      <formula>$B$18="Check data"</formula>
    </cfRule>
    <cfRule type="expression" dxfId="18" priority="32">
      <formula>$B$18="OK"</formula>
    </cfRule>
  </conditionalFormatting>
  <conditionalFormatting sqref="B9">
    <cfRule type="expression" dxfId="19" priority="33">
      <formula>$B$9="Check inputs"</formula>
    </cfRule>
  </conditionalFormatting>
  <conditionalFormatting sqref="B10">
    <cfRule type="expression" dxfId="20" priority="34">
      <formula>$B$10="Check inputs"</formula>
    </cfRule>
  </conditionalFormatting>
  <dataValidations count="1">
    <dataValidation type="decimal" allowBlank="1" showErrorMessage="1" errorTitle="Invalid day rate" error="Enter a number between 0 and 1000000" sqref="B3">
      <formula1>0</formula1>
      <formula2>1000000</formula2>
    </dataValidation>
  </dataValidations>
  <hyperlinks>
    <hyperlink ref="A20"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Lists</vt:lpstr>
      <vt:lpstr>Requirements</vt:lpstr>
      <vt:lpstr>Summary</vt:lpstr>
      <vt:lpstr>Dashboard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Dynamics 365 Group</dc:creator>
  <dc:title/>
  <dc:subject/>
  <dc:description/>
  <cp:keywords/>
  <cp:category/>
  <cp:lastModifiedBy>Dynamics 365 Group</cp:lastModifiedBy>
  <dcterms:created xsi:type="dcterms:W3CDTF">2026-11-02T23:25:28Z</dcterms:created>
  <dcterms:modified xsi:type="dcterms:W3CDTF">2026-11-02T23:25:28Z</dcterms:modified>
</cp:coreProperties>
</file>